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u\SkyDrive\JDR\5E\"/>
    </mc:Choice>
  </mc:AlternateContent>
  <bookViews>
    <workbookView xWindow="0" yWindow="0" windowWidth="19200" windowHeight="8055" activeTab="9"/>
  </bookViews>
  <sheets>
    <sheet name="Notes" sheetId="7" r:id="rId1"/>
    <sheet name="Recto" sheetId="1" r:id="rId2"/>
    <sheet name="Verso" sheetId="13" r:id="rId3"/>
    <sheet name="Informations" sheetId="12" r:id="rId4"/>
    <sheet name="Skills - JS - OM - Lang" sheetId="5" r:id="rId5"/>
    <sheet name="Progression" sheetId="11" r:id="rId6"/>
    <sheet name="Attaques" sheetId="6" r:id="rId7"/>
    <sheet name="Niv 1 Construction Perso" sheetId="9" r:id="rId8"/>
    <sheet name="Sorts" sheetId="4" r:id="rId9"/>
    <sheet name="Brouillon" sheetId="15" r:id="rId10"/>
    <sheet name="Tables" sheetId="14" r:id="rId11"/>
    <sheet name="vierge" sheetId="16" r:id="rId12"/>
  </sheets>
  <definedNames>
    <definedName name="charisme">Recto!$C$63</definedName>
    <definedName name="constitution">Recto!$C$33</definedName>
    <definedName name="dexterite">Recto!$C$23</definedName>
    <definedName name="force">Recto!$C$13</definedName>
    <definedName name="intelligence">Recto!$C$43</definedName>
    <definedName name="maitrise">Recto!$AL$7</definedName>
    <definedName name="mod_cha">Recto!$C$66</definedName>
    <definedName name="mod_con">Recto!$C$36</definedName>
    <definedName name="mod_dex">Recto!$C$26</definedName>
    <definedName name="mod_for">Recto!$C$16</definedName>
    <definedName name="mod_int">Recto!$C$46</definedName>
    <definedName name="mod_sag">Recto!$C$56</definedName>
    <definedName name="niveau">Recto!$AT$7</definedName>
    <definedName name="sagesse">Recto!$C$53</definedName>
  </definedNames>
  <calcPr calcId="152511"/>
  <customWorkbookViews>
    <customWorkbookView name="dev" guid="{06AAA7C2-3293-4B58-B4C9-CC8FD6FA4C78}" maximized="1" xWindow="1" yWindow="1" windowWidth="1916" windowHeight="850" activeSheetId="5"/>
  </customWorkbookViews>
</workbook>
</file>

<file path=xl/calcChain.xml><?xml version="1.0" encoding="utf-8"?>
<calcChain xmlns="http://schemas.openxmlformats.org/spreadsheetml/2006/main">
  <c r="AA3" i="9" l="1"/>
  <c r="AK80" i="13" l="1"/>
  <c r="AL7" i="1" l="1"/>
  <c r="B23" i="14"/>
  <c r="B24" i="14"/>
  <c r="B25" i="14"/>
  <c r="B26" i="14"/>
  <c r="B27" i="14"/>
  <c r="B28" i="14" s="1"/>
  <c r="B29" i="14" s="1"/>
  <c r="B30" i="14" s="1"/>
  <c r="B31" i="14" s="1"/>
  <c r="B32" i="14" s="1"/>
  <c r="B11" i="13" l="1"/>
  <c r="B8" i="13" s="1"/>
  <c r="B5" i="13" l="1"/>
  <c r="L99" i="1"/>
  <c r="L95" i="1"/>
  <c r="L91" i="1"/>
  <c r="L87" i="1"/>
  <c r="L83" i="1"/>
  <c r="CB74" i="5"/>
  <c r="CB62" i="5"/>
  <c r="CB50" i="5"/>
  <c r="CB38" i="5"/>
  <c r="CB26" i="5"/>
  <c r="CB14" i="5"/>
  <c r="S90" i="6"/>
  <c r="S84" i="6"/>
  <c r="S72" i="6"/>
  <c r="S66" i="6"/>
  <c r="S54" i="6"/>
  <c r="S48" i="6"/>
  <c r="S36" i="6"/>
  <c r="S30" i="6"/>
  <c r="S18" i="6"/>
  <c r="S12" i="6"/>
  <c r="P90" i="6"/>
  <c r="P54" i="6"/>
  <c r="P72" i="6"/>
  <c r="P36" i="6"/>
  <c r="P18" i="6"/>
  <c r="U70" i="1"/>
  <c r="AT14" i="1"/>
  <c r="F87" i="11"/>
  <c r="AT24" i="1" s="1"/>
  <c r="B4" i="14"/>
  <c r="B5" i="14" s="1"/>
  <c r="B6" i="14" s="1"/>
  <c r="C66" i="1"/>
  <c r="CE74" i="5" s="1"/>
  <c r="C56" i="1"/>
  <c r="CE62" i="5" s="1"/>
  <c r="C46" i="1"/>
  <c r="CE50" i="5" s="1"/>
  <c r="C36" i="1"/>
  <c r="CE38" i="5" s="1"/>
  <c r="C26" i="1"/>
  <c r="CE26" i="5" s="1"/>
  <c r="C16" i="1"/>
  <c r="CE14" i="5" s="1"/>
  <c r="AT9" i="9"/>
  <c r="U9" i="9"/>
  <c r="AT3" i="9" s="1"/>
  <c r="Z74" i="5"/>
  <c r="Z77" i="5"/>
  <c r="U73" i="1" s="1"/>
  <c r="Z80" i="5"/>
  <c r="U76" i="1" s="1"/>
  <c r="Z83" i="5"/>
  <c r="Z86" i="5"/>
  <c r="AP7" i="4" l="1"/>
  <c r="AV4" i="4" s="1"/>
  <c r="AV80" i="1" s="1"/>
  <c r="AG80" i="13"/>
  <c r="AT34" i="1" s="1"/>
  <c r="BV25" i="5"/>
  <c r="AD57" i="1" s="1"/>
  <c r="AM4" i="4"/>
  <c r="P66" i="6"/>
  <c r="M66" i="6" s="1"/>
  <c r="BV73" i="5"/>
  <c r="AT57" i="1" s="1"/>
  <c r="BV61" i="5"/>
  <c r="AP57" i="1" s="1"/>
  <c r="BV49" i="5"/>
  <c r="AL57" i="1" s="1"/>
  <c r="BV37" i="5"/>
  <c r="AH57" i="1" s="1"/>
  <c r="BV13" i="5"/>
  <c r="Z57" i="1" s="1"/>
  <c r="P48" i="6"/>
  <c r="M48" i="6" s="1"/>
  <c r="P30" i="6"/>
  <c r="M30" i="6" s="1"/>
  <c r="P84" i="6"/>
  <c r="M84" i="6" s="1"/>
  <c r="M36" i="6"/>
  <c r="R87" i="1" s="1"/>
  <c r="M90" i="6"/>
  <c r="R99" i="1" s="1"/>
  <c r="M72" i="6"/>
  <c r="R95" i="1" s="1"/>
  <c r="M54" i="6"/>
  <c r="R91" i="1" s="1"/>
  <c r="M18" i="6"/>
  <c r="R83" i="1" s="1"/>
  <c r="AD71" i="5"/>
  <c r="Z71" i="5" s="1"/>
  <c r="U67" i="1" s="1"/>
  <c r="AD44" i="5"/>
  <c r="Z44" i="5" s="1"/>
  <c r="U40" i="1" s="1"/>
  <c r="AD23" i="5"/>
  <c r="Z23" i="5" s="1"/>
  <c r="U19" i="1" s="1"/>
  <c r="AD32" i="5"/>
  <c r="Z32" i="5" s="1"/>
  <c r="U28" i="1" s="1"/>
  <c r="AD47" i="5"/>
  <c r="Z47" i="5" s="1"/>
  <c r="U43" i="1" s="1"/>
  <c r="P12" i="6"/>
  <c r="M12" i="6" s="1"/>
  <c r="AD62" i="5"/>
  <c r="Z62" i="5" s="1"/>
  <c r="U58" i="1" s="1"/>
  <c r="AD26" i="5"/>
  <c r="Z26" i="5" s="1"/>
  <c r="U22" i="1" s="1"/>
  <c r="AD65" i="5"/>
  <c r="Z65" i="5" s="1"/>
  <c r="U61" i="1" s="1"/>
  <c r="AD38" i="5"/>
  <c r="Z38" i="5" s="1"/>
  <c r="U34" i="1" s="1"/>
  <c r="AD29" i="5"/>
  <c r="Z29" i="5" s="1"/>
  <c r="U25" i="1" s="1"/>
  <c r="AD56" i="5"/>
  <c r="Z56" i="5" s="1"/>
  <c r="U52" i="1" s="1"/>
  <c r="AD53" i="5"/>
  <c r="Z53" i="5" s="1"/>
  <c r="U49" i="1" s="1"/>
  <c r="AD68" i="5"/>
  <c r="Z68" i="5" s="1"/>
  <c r="U64" i="1" s="1"/>
  <c r="AD35" i="5"/>
  <c r="Z35" i="5" s="1"/>
  <c r="U31" i="1" s="1"/>
  <c r="AD50" i="5"/>
  <c r="Z50" i="5" s="1"/>
  <c r="AD20" i="5"/>
  <c r="Z20" i="5" s="1"/>
  <c r="U16" i="1" s="1"/>
  <c r="AD41" i="5"/>
  <c r="Z41" i="5" s="1"/>
  <c r="U37" i="1" s="1"/>
  <c r="AD59" i="5"/>
  <c r="Z59" i="5" s="1"/>
  <c r="U55" i="1" s="1"/>
  <c r="AD17" i="5"/>
  <c r="Z17" i="5" s="1"/>
  <c r="U13" i="1" s="1"/>
  <c r="B7" i="14"/>
  <c r="U46" i="1" l="1"/>
  <c r="C73" i="1"/>
  <c r="B8" i="14"/>
  <c r="B9" i="14" l="1"/>
  <c r="B10" i="14" l="1"/>
  <c r="B11" i="14" l="1"/>
  <c r="B12" i="14" l="1"/>
  <c r="B13" i="14" l="1"/>
  <c r="B14" i="14" l="1"/>
  <c r="B15" i="14" l="1"/>
  <c r="B16" i="14" l="1"/>
  <c r="B17" i="14" l="1"/>
  <c r="B18" i="14" l="1"/>
  <c r="B19" i="14" l="1"/>
  <c r="B20" i="14" l="1"/>
  <c r="B21" i="14" l="1"/>
  <c r="B22" i="14" l="1"/>
</calcChain>
</file>

<file path=xl/comments1.xml><?xml version="1.0" encoding="utf-8"?>
<comments xmlns="http://schemas.openxmlformats.org/spreadsheetml/2006/main">
  <authors>
    <author>KELLER Manuel</author>
  </authors>
  <commentList>
    <comment ref="I46" authorId="0" shapeId="0">
      <text>
        <r>
          <rPr>
            <b/>
            <sz val="9"/>
            <color indexed="81"/>
            <rFont val="Tahoma"/>
            <family val="2"/>
          </rPr>
          <t>Fouille</t>
        </r>
      </text>
    </comment>
  </commentList>
</comments>
</file>

<file path=xl/comments2.xml><?xml version="1.0" encoding="utf-8"?>
<comments xmlns="http://schemas.openxmlformats.org/spreadsheetml/2006/main">
  <authors>
    <author>KELLER Manuel</author>
    <author>manu</author>
  </authors>
  <commentList>
    <comment ref="N50" authorId="0" shapeId="0">
      <text>
        <r>
          <rPr>
            <b/>
            <sz val="9"/>
            <color indexed="81"/>
            <rFont val="Tahoma"/>
            <family val="2"/>
          </rPr>
          <t>Fouille</t>
        </r>
      </text>
    </comment>
    <comment ref="N56" authorId="1" shapeId="0">
      <text>
        <r>
          <rPr>
            <b/>
            <sz val="9"/>
            <color indexed="81"/>
            <rFont val="Tahoma"/>
            <family val="2"/>
          </rPr>
          <t xml:space="preserve">Etiquette
</t>
        </r>
      </text>
    </comment>
  </commentList>
</comments>
</file>

<file path=xl/sharedStrings.xml><?xml version="1.0" encoding="utf-8"?>
<sst xmlns="http://schemas.openxmlformats.org/spreadsheetml/2006/main" count="305" uniqueCount="163">
  <si>
    <t>Points de départ</t>
  </si>
  <si>
    <t>Force</t>
  </si>
  <si>
    <t>Dextérité</t>
  </si>
  <si>
    <t>Constitution</t>
  </si>
  <si>
    <t>Intelligence</t>
  </si>
  <si>
    <t>Sagesse</t>
  </si>
  <si>
    <t>Charisme</t>
  </si>
  <si>
    <t>Athletics</t>
  </si>
  <si>
    <t>Athlétisme</t>
  </si>
  <si>
    <t>Total</t>
  </si>
  <si>
    <t>Maitrise</t>
  </si>
  <si>
    <t>Bonus</t>
  </si>
  <si>
    <t>Malus</t>
  </si>
  <si>
    <t>Carac</t>
  </si>
  <si>
    <t>Animal Handling</t>
  </si>
  <si>
    <t>Arcana</t>
  </si>
  <si>
    <t>Acrobatics</t>
  </si>
  <si>
    <t>Deception</t>
  </si>
  <si>
    <t>History</t>
  </si>
  <si>
    <t>Histoire</t>
  </si>
  <si>
    <t>Insight</t>
  </si>
  <si>
    <t>Intimidation</t>
  </si>
  <si>
    <t>Investigation</t>
  </si>
  <si>
    <t>Medecine</t>
  </si>
  <si>
    <t>Nature</t>
  </si>
  <si>
    <t>Perception</t>
  </si>
  <si>
    <t>Performance</t>
  </si>
  <si>
    <t>Persuasion</t>
  </si>
  <si>
    <t>Religion</t>
  </si>
  <si>
    <t>Sleight of Hand</t>
  </si>
  <si>
    <t>Stealth</t>
  </si>
  <si>
    <t>Survival</t>
  </si>
  <si>
    <t>Acrobaties</t>
  </si>
  <si>
    <t>Arcanes</t>
  </si>
  <si>
    <t>Discrétion</t>
  </si>
  <si>
    <t>Dressage</t>
  </si>
  <si>
    <t>Intuition</t>
  </si>
  <si>
    <t>Investiguation</t>
  </si>
  <si>
    <t>Représentation</t>
  </si>
  <si>
    <t>Survie</t>
  </si>
  <si>
    <t>Dépenses de PP</t>
  </si>
  <si>
    <t>Gains de PP</t>
  </si>
  <si>
    <t>Choix d'un dieu</t>
  </si>
  <si>
    <t>Duperie</t>
  </si>
  <si>
    <t>Escamotage</t>
  </si>
  <si>
    <t>Classe</t>
  </si>
  <si>
    <t>Race</t>
  </si>
  <si>
    <t>Nom / Surnoms</t>
  </si>
  <si>
    <t>FOR</t>
  </si>
  <si>
    <t>DEX</t>
  </si>
  <si>
    <t>CON</t>
  </si>
  <si>
    <t>INT</t>
  </si>
  <si>
    <t>SAG</t>
  </si>
  <si>
    <t>CHA</t>
  </si>
  <si>
    <t>Statut Social</t>
  </si>
  <si>
    <t>Alignement</t>
  </si>
  <si>
    <t>Chaotique Bon</t>
  </si>
  <si>
    <t>CA</t>
  </si>
  <si>
    <t>INI</t>
  </si>
  <si>
    <t>Vitesse</t>
  </si>
  <si>
    <t>PV</t>
  </si>
  <si>
    <t>XP</t>
  </si>
  <si>
    <t>Niveau</t>
  </si>
  <si>
    <t>Perception Passive</t>
  </si>
  <si>
    <t>Photo</t>
  </si>
  <si>
    <t>Traits</t>
  </si>
  <si>
    <t>Sexe</t>
  </si>
  <si>
    <t>Masculin</t>
  </si>
  <si>
    <t>XP Requis</t>
  </si>
  <si>
    <t>Date de Création</t>
  </si>
  <si>
    <t>Taille</t>
  </si>
  <si>
    <t>Medium</t>
  </si>
  <si>
    <t>Taille en Cm</t>
  </si>
  <si>
    <t>Poids en Kg</t>
  </si>
  <si>
    <t>Cheveux</t>
  </si>
  <si>
    <t>Yeux</t>
  </si>
  <si>
    <t>Peau</t>
  </si>
  <si>
    <t>Age</t>
  </si>
  <si>
    <t>Noir</t>
  </si>
  <si>
    <t>Noirs</t>
  </si>
  <si>
    <t>Brune</t>
  </si>
  <si>
    <t>Région d'Origine</t>
  </si>
  <si>
    <t>Jets de Sauvegarde</t>
  </si>
  <si>
    <t>Description Physique</t>
  </si>
  <si>
    <t>Ideals / Idéaux</t>
  </si>
  <si>
    <t>Bonds /liens</t>
  </si>
  <si>
    <t>Flaws / Défauts</t>
  </si>
  <si>
    <t>Avantages</t>
  </si>
  <si>
    <t>Inconvenients</t>
  </si>
  <si>
    <t>Notes</t>
  </si>
  <si>
    <t>Capacités</t>
  </si>
  <si>
    <t>-</t>
  </si>
  <si>
    <t>/</t>
  </si>
  <si>
    <t>Max PV</t>
  </si>
  <si>
    <t>PP</t>
  </si>
  <si>
    <t>PO</t>
  </si>
  <si>
    <t>PA</t>
  </si>
  <si>
    <t>Modificateurs temporaires</t>
  </si>
  <si>
    <t>Objets</t>
  </si>
  <si>
    <t>Cou</t>
  </si>
  <si>
    <t>Torse</t>
  </si>
  <si>
    <t>Armure</t>
  </si>
  <si>
    <t>Robe</t>
  </si>
  <si>
    <t>Gilet</t>
  </si>
  <si>
    <t>Bracelets</t>
  </si>
  <si>
    <t>Gants</t>
  </si>
  <si>
    <t>Anneau MD</t>
  </si>
  <si>
    <t>Anneau MG</t>
  </si>
  <si>
    <t>Ceinture</t>
  </si>
  <si>
    <t>Bottes</t>
  </si>
  <si>
    <t>Objets Magiques Portés</t>
  </si>
  <si>
    <t>Tete</t>
  </si>
  <si>
    <t>Toucher</t>
  </si>
  <si>
    <t>Dégats</t>
  </si>
  <si>
    <t>Equipement porté</t>
  </si>
  <si>
    <t>Sac à dos</t>
  </si>
  <si>
    <t>Autre emplacement</t>
  </si>
  <si>
    <t>+</t>
  </si>
  <si>
    <t>Pourquoi la feuille est verrouillée? Pour éviter les mauvaise manipulations comme des effacements de formules.</t>
  </si>
  <si>
    <t>Inspiration</t>
  </si>
  <si>
    <t>Classe d'Armure</t>
  </si>
  <si>
    <t>J'ai mis beaucoup moins de formules que les dernieres editions afin de faciliter la maintenance de la feuille</t>
  </si>
  <si>
    <t>Liste des calculs automatiques :</t>
  </si>
  <si>
    <t>Base</t>
  </si>
  <si>
    <t>Bouclier</t>
  </si>
  <si>
    <r>
      <t xml:space="preserve">Pour ajouter le bonus de maitrise automatiquement comme pour les compétences par exemple il suffit de mettre la formule suivante : </t>
    </r>
    <r>
      <rPr>
        <b/>
        <sz val="11"/>
        <color rgb="FFFF0000"/>
        <rFont val="Calibri"/>
        <family val="2"/>
        <scheme val="minor"/>
      </rPr>
      <t>=maitrise</t>
    </r>
  </si>
  <si>
    <t>Outils maitrisés</t>
  </si>
  <si>
    <t>Dons / Capacités/Evolutions de Caractéristiques</t>
  </si>
  <si>
    <t>Les compétences sont reportées sot la feuille Recto</t>
  </si>
  <si>
    <t>La selection d'une caractéristique dans le toucher ou le dommage, ajoute le bon modificateur</t>
  </si>
  <si>
    <t>Compétences martiales</t>
  </si>
  <si>
    <r>
      <t xml:space="preserve">Le </t>
    </r>
    <r>
      <rPr>
        <b/>
        <sz val="11"/>
        <color theme="1"/>
        <rFont val="Calibri"/>
        <family val="2"/>
        <scheme val="minor"/>
      </rPr>
      <t>bonus de maitrise</t>
    </r>
    <r>
      <rPr>
        <sz val="11"/>
        <color theme="1"/>
        <rFont val="Calibri"/>
        <family val="2"/>
        <scheme val="minor"/>
      </rPr>
      <t xml:space="preserve">  est calculé automatiquement en fonction du niveau et reporté à divers endroits de la feuille</t>
    </r>
  </si>
  <si>
    <t>Les modificateurs de caractéristiques sont calculés en fonction de la caractéristiques et ajoutés aux compétences</t>
  </si>
  <si>
    <t>Attaque 1</t>
  </si>
  <si>
    <t>Attaque 2</t>
  </si>
  <si>
    <t>Attaque 3</t>
  </si>
  <si>
    <t>Attaque 4</t>
  </si>
  <si>
    <t>Atttaque 5</t>
  </si>
  <si>
    <t>Attaque 5</t>
  </si>
  <si>
    <t>Spell Slots</t>
  </si>
  <si>
    <t>Nombre de Sorts Préparés</t>
  </si>
  <si>
    <t>Liste de sorts</t>
  </si>
  <si>
    <t>Niv</t>
  </si>
  <si>
    <t>Action</t>
  </si>
  <si>
    <t>Livre</t>
  </si>
  <si>
    <t>Page</t>
  </si>
  <si>
    <t>DC des JS</t>
  </si>
  <si>
    <t>Spell DC</t>
  </si>
  <si>
    <t>Date de Naissance</t>
  </si>
  <si>
    <t>Dexterité</t>
  </si>
  <si>
    <r>
      <t xml:space="preserve">Pour ajouter des modificateurs de caracteristiques il suffit de mettre les formules suivantes : </t>
    </r>
    <r>
      <rPr>
        <sz val="11"/>
        <color rgb="FFFF0000"/>
        <rFont val="Calibri"/>
        <family val="2"/>
        <scheme val="minor"/>
      </rPr>
      <t>=mod_for ou =mod_dex ou =mod_con ou =mod_int ou =mod_sag ou =mod_cha</t>
    </r>
  </si>
  <si>
    <t>CA Normale</t>
  </si>
  <si>
    <t>Style 1</t>
  </si>
  <si>
    <t>Style 2</t>
  </si>
  <si>
    <t>Attunement</t>
  </si>
  <si>
    <t>Une formule à changer ? Une modification à effectuer? Il faut déverrouiller la feuille (ou ôter la protection ou deverrouiller selon les versions)</t>
  </si>
  <si>
    <t>Background</t>
  </si>
  <si>
    <t>Description</t>
  </si>
  <si>
    <t>Réaction</t>
  </si>
  <si>
    <t>Bonus Action</t>
  </si>
  <si>
    <t>Jours d'entrainement acquis</t>
  </si>
  <si>
    <t>Désavantage si pas de formation</t>
  </si>
  <si>
    <t>Dés de Vie de Récupération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</si>
</sst>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name val="Arial"/>
      <family val="2"/>
    </font>
    <font>
      <sz val="7"/>
      <color theme="1"/>
      <name val="ZapfChancery"/>
      <family val="1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 applyAlignment="1" applyProtection="1">
      <alignment horizontal="center" vertical="center" shrinkToFit="1"/>
    </xf>
    <xf numFmtId="0" fontId="1" fillId="0" borderId="7" xfId="0" applyFont="1" applyBorder="1"/>
    <xf numFmtId="0" fontId="1" fillId="0" borderId="7" xfId="0" applyFont="1" applyBorder="1" applyAlignment="1" applyProtection="1">
      <alignment horizontal="center" vertical="center" shrinkToFit="1"/>
    </xf>
    <xf numFmtId="0" fontId="0" fillId="0" borderId="7" xfId="0" applyBorder="1"/>
    <xf numFmtId="0" fontId="0" fillId="0" borderId="0" xfId="0" applyBorder="1" applyAlignment="1">
      <alignment horizontal="center" vertical="center" shrinkToFit="1"/>
    </xf>
    <xf numFmtId="0" fontId="3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/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shrinkToFit="1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3" fillId="0" borderId="24" xfId="0" applyFont="1" applyBorder="1"/>
    <xf numFmtId="0" fontId="3" fillId="0" borderId="0" xfId="0" applyFont="1" applyBorder="1" applyAlignment="1">
      <alignment vertical="top" shrinkToFit="1"/>
    </xf>
    <xf numFmtId="0" fontId="9" fillId="0" borderId="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3" fillId="0" borderId="0" xfId="0" applyFont="1" applyBorder="1"/>
    <xf numFmtId="0" fontId="12" fillId="0" borderId="0" xfId="0" applyFont="1"/>
    <xf numFmtId="0" fontId="0" fillId="0" borderId="0" xfId="0" applyBorder="1" applyAlignment="1">
      <alignment vertical="center" shrinkToFit="1"/>
    </xf>
    <xf numFmtId="0" fontId="3" fillId="0" borderId="0" xfId="0" applyFont="1" applyBorder="1" applyAlignment="1"/>
    <xf numFmtId="0" fontId="3" fillId="0" borderId="0" xfId="0" applyFont="1" applyAlignment="1">
      <alignment vertical="top" wrapText="1" shrinkToFit="1"/>
    </xf>
    <xf numFmtId="0" fontId="3" fillId="0" borderId="0" xfId="0" applyFont="1" applyBorder="1" applyAlignment="1" applyProtection="1">
      <alignment vertical="center" textRotation="1"/>
    </xf>
    <xf numFmtId="0" fontId="3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/>
    <xf numFmtId="0" fontId="9" fillId="0" borderId="0" xfId="0" applyFont="1" applyBorder="1" applyAlignment="1">
      <alignment horizontal="center" vertical="center" shrinkToFit="1"/>
    </xf>
    <xf numFmtId="0" fontId="0" fillId="0" borderId="0" xfId="0" applyProtection="1"/>
    <xf numFmtId="0" fontId="3" fillId="0" borderId="0" xfId="0" applyFont="1" applyProtection="1"/>
    <xf numFmtId="0" fontId="0" fillId="0" borderId="25" xfId="0" applyBorder="1"/>
    <xf numFmtId="0" fontId="3" fillId="2" borderId="0" xfId="0" applyFont="1" applyFill="1"/>
    <xf numFmtId="0" fontId="3" fillId="0" borderId="0" xfId="0" applyFont="1" applyAlignment="1" applyProtection="1">
      <alignment vertical="top" shrinkToFit="1"/>
      <protection locked="0"/>
    </xf>
    <xf numFmtId="0" fontId="0" fillId="0" borderId="0" xfId="0" applyAlignment="1" applyProtection="1">
      <alignment shrinkToFit="1"/>
      <protection locked="0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wrapTex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5" fillId="0" borderId="9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3" fillId="0" borderId="14" xfId="0" applyFont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vertical="center" wrapText="1" shrinkToFit="1"/>
      <protection locked="0"/>
    </xf>
    <xf numFmtId="0" fontId="3" fillId="0" borderId="16" xfId="0" applyFont="1" applyBorder="1" applyAlignment="1" applyProtection="1">
      <alignment vertical="center" wrapText="1" shrinkToFit="1"/>
      <protection locked="0"/>
    </xf>
    <xf numFmtId="0" fontId="3" fillId="0" borderId="17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18" xfId="0" applyFont="1" applyBorder="1" applyAlignment="1" applyProtection="1">
      <alignment vertical="center" wrapText="1" shrinkToFi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3" fillId="3" borderId="0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vertical="top" shrinkToFit="1"/>
      <protection locked="0"/>
    </xf>
    <xf numFmtId="0" fontId="0" fillId="0" borderId="0" xfId="0" applyAlignment="1">
      <alignment vertical="top" shrinkToFit="1"/>
    </xf>
    <xf numFmtId="0" fontId="3" fillId="0" borderId="0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vertical="top" shrinkToFit="1"/>
      <protection locked="0"/>
    </xf>
    <xf numFmtId="0" fontId="3" fillId="0" borderId="9" xfId="0" applyFont="1" applyBorder="1" applyAlignment="1" applyProtection="1">
      <alignment vertical="top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shrinkToFit="1"/>
    </xf>
    <xf numFmtId="0" fontId="0" fillId="0" borderId="9" xfId="0" applyBorder="1" applyAlignment="1" applyProtection="1">
      <alignment shrinkToFit="1"/>
      <protection locked="0"/>
    </xf>
    <xf numFmtId="0" fontId="0" fillId="0" borderId="9" xfId="0" applyBorder="1" applyAlignment="1">
      <alignment shrinkToFit="1"/>
    </xf>
    <xf numFmtId="0" fontId="0" fillId="0" borderId="14" xfId="0" applyBorder="1" applyAlignment="1" applyProtection="1">
      <alignment horizontal="center" vertical="center" textRotation="90" shrinkToFit="1"/>
    </xf>
    <xf numFmtId="0" fontId="0" fillId="0" borderId="16" xfId="0" applyBorder="1" applyAlignment="1" applyProtection="1">
      <alignment horizontal="center" vertical="center" textRotation="90" shrinkToFit="1"/>
    </xf>
    <xf numFmtId="0" fontId="0" fillId="0" borderId="17" xfId="0" applyBorder="1" applyAlignment="1" applyProtection="1">
      <alignment horizontal="center" vertical="center" textRotation="90" shrinkToFit="1"/>
    </xf>
    <xf numFmtId="0" fontId="0" fillId="0" borderId="18" xfId="0" applyBorder="1" applyAlignment="1" applyProtection="1">
      <alignment horizontal="center" vertical="center" textRotation="90" shrinkToFit="1"/>
    </xf>
    <xf numFmtId="0" fontId="0" fillId="0" borderId="19" xfId="0" applyBorder="1" applyAlignment="1" applyProtection="1">
      <alignment horizontal="center" vertical="center" textRotation="90" shrinkToFit="1"/>
    </xf>
    <xf numFmtId="0" fontId="0" fillId="0" borderId="20" xfId="0" applyBorder="1" applyAlignment="1" applyProtection="1">
      <alignment horizontal="center" vertical="center" textRotation="90" shrinkToFit="1"/>
    </xf>
    <xf numFmtId="0" fontId="0" fillId="0" borderId="14" xfId="0" applyBorder="1" applyAlignment="1" applyProtection="1">
      <alignment horizontal="center" vertical="center" textRotation="90" shrinkToFit="1"/>
      <protection locked="0"/>
    </xf>
    <xf numFmtId="0" fontId="0" fillId="0" borderId="16" xfId="0" applyBorder="1" applyAlignment="1" applyProtection="1">
      <alignment horizontal="center" vertical="center" textRotation="90" shrinkToFit="1"/>
      <protection locked="0"/>
    </xf>
    <xf numFmtId="0" fontId="0" fillId="0" borderId="17" xfId="0" applyBorder="1" applyAlignment="1" applyProtection="1">
      <alignment horizontal="center" vertical="center" textRotation="90" shrinkToFit="1"/>
      <protection locked="0"/>
    </xf>
    <xf numFmtId="0" fontId="0" fillId="0" borderId="18" xfId="0" applyBorder="1" applyAlignment="1" applyProtection="1">
      <alignment horizontal="center" vertical="center" textRotation="90" shrinkToFit="1"/>
      <protection locked="0"/>
    </xf>
    <xf numFmtId="0" fontId="0" fillId="0" borderId="19" xfId="0" applyBorder="1" applyAlignment="1" applyProtection="1">
      <alignment horizontal="center" vertical="center" textRotation="90" shrinkToFit="1"/>
      <protection locked="0"/>
    </xf>
    <xf numFmtId="0" fontId="0" fillId="0" borderId="20" xfId="0" applyBorder="1" applyAlignment="1" applyProtection="1">
      <alignment horizontal="center" vertical="center" textRotation="90" shrinkToFit="1"/>
      <protection locked="0"/>
    </xf>
    <xf numFmtId="0" fontId="0" fillId="0" borderId="14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14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1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3" fillId="0" borderId="21" xfId="0" applyFont="1" applyBorder="1" applyAlignment="1" applyProtection="1">
      <alignment horizontal="center" shrinkToFit="1"/>
      <protection locked="0"/>
    </xf>
    <xf numFmtId="0" fontId="3" fillId="0" borderId="22" xfId="0" applyFont="1" applyBorder="1" applyAlignment="1" applyProtection="1">
      <alignment horizontal="center" shrinkToFit="1"/>
      <protection locked="0"/>
    </xf>
    <xf numFmtId="0" fontId="3" fillId="0" borderId="23" xfId="0" applyFont="1" applyBorder="1" applyAlignment="1" applyProtection="1">
      <alignment horizontal="center" shrinkToFit="1"/>
      <protection locked="0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64" fontId="3" fillId="0" borderId="21" xfId="0" applyNumberFormat="1" applyFont="1" applyBorder="1" applyAlignment="1" applyProtection="1">
      <alignment vertical="center" shrinkToFit="1"/>
      <protection locked="0"/>
    </xf>
    <xf numFmtId="164" fontId="3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shrinkToFit="1"/>
      <protection locked="0"/>
    </xf>
    <xf numFmtId="0" fontId="3" fillId="0" borderId="22" xfId="0" applyFont="1" applyBorder="1" applyAlignment="1" applyProtection="1">
      <alignment shrinkToFit="1"/>
      <protection locked="0"/>
    </xf>
    <xf numFmtId="0" fontId="3" fillId="0" borderId="23" xfId="0" applyFont="1" applyBorder="1" applyAlignment="1" applyProtection="1">
      <alignment shrinkToFit="1"/>
      <protection locked="0"/>
    </xf>
    <xf numFmtId="0" fontId="3" fillId="0" borderId="23" xfId="0" applyFont="1" applyBorder="1" applyAlignment="1">
      <alignment vertical="center" shrinkToFit="1"/>
    </xf>
    <xf numFmtId="0" fontId="3" fillId="0" borderId="0" xfId="0" applyFont="1" applyAlignment="1" applyProtection="1">
      <alignment vertical="top" wrapText="1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textRotation="90" shrinkToFit="1"/>
      <protection locked="0"/>
    </xf>
    <xf numFmtId="0" fontId="3" fillId="0" borderId="14" xfId="0" applyFont="1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0" fillId="0" borderId="16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9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90" shrinkToFit="1"/>
    </xf>
    <xf numFmtId="0" fontId="3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 applyProtection="1">
      <alignment horizontal="center" textRotation="90" shrinkToFit="1"/>
      <protection locked="0"/>
    </xf>
    <xf numFmtId="0" fontId="0" fillId="0" borderId="0" xfId="0" applyAlignment="1" applyProtection="1">
      <alignment horizontal="center" textRotation="90" shrinkToFit="1"/>
      <protection locked="0"/>
    </xf>
    <xf numFmtId="0" fontId="0" fillId="0" borderId="9" xfId="0" applyBorder="1" applyAlignment="1" applyProtection="1">
      <alignment horizontal="center" textRotation="90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textRotation="90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left" wrapText="1" shrinkToFit="1"/>
      <protection locked="0"/>
    </xf>
    <xf numFmtId="0" fontId="9" fillId="0" borderId="9" xfId="0" applyFont="1" applyBorder="1" applyAlignment="1" applyProtection="1">
      <alignment horizontal="left" wrapText="1" shrinkToFit="1"/>
      <protection locked="0"/>
    </xf>
    <xf numFmtId="0" fontId="9" fillId="0" borderId="0" xfId="0" applyFont="1" applyBorder="1" applyAlignment="1" applyProtection="1">
      <alignment vertical="center" wrapText="1" shrinkToFit="1"/>
      <protection locked="0"/>
    </xf>
    <xf numFmtId="0" fontId="9" fillId="0" borderId="9" xfId="0" applyFont="1" applyBorder="1" applyAlignment="1" applyProtection="1">
      <alignment vertical="center" wrapText="1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top" shrinkToFit="1"/>
      <protection locked="0"/>
    </xf>
    <xf numFmtId="0" fontId="0" fillId="0" borderId="9" xfId="0" applyBorder="1" applyAlignment="1"/>
    <xf numFmtId="0" fontId="3" fillId="0" borderId="0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9" fillId="0" borderId="0" xfId="0" applyFont="1" applyAlignment="1">
      <alignment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center" shrinkToFi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12</xdr:row>
      <xdr:rowOff>19050</xdr:rowOff>
    </xdr:from>
    <xdr:to>
      <xdr:col>5</xdr:col>
      <xdr:colOff>73602</xdr:colOff>
      <xdr:row>18</xdr:row>
      <xdr:rowOff>8659</xdr:rowOff>
    </xdr:to>
    <xdr:sp macro="" textlink="">
      <xdr:nvSpPr>
        <xdr:cNvPr id="2" name="Organigramme : Procédé prédéfini 1"/>
        <xdr:cNvSpPr/>
      </xdr:nvSpPr>
      <xdr:spPr>
        <a:xfrm>
          <a:off x="147205" y="1162050"/>
          <a:ext cx="489238" cy="561109"/>
        </a:xfrm>
        <a:prstGeom prst="flowChartPredefinedProcess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43296</xdr:colOff>
      <xdr:row>22</xdr:row>
      <xdr:rowOff>19050</xdr:rowOff>
    </xdr:from>
    <xdr:to>
      <xdr:col>5</xdr:col>
      <xdr:colOff>77933</xdr:colOff>
      <xdr:row>28</xdr:row>
      <xdr:rowOff>8659</xdr:rowOff>
    </xdr:to>
    <xdr:sp macro="" textlink="">
      <xdr:nvSpPr>
        <xdr:cNvPr id="3" name="Organigramme : Procédé prédéfini 2"/>
        <xdr:cNvSpPr/>
      </xdr:nvSpPr>
      <xdr:spPr>
        <a:xfrm>
          <a:off x="155864" y="2114550"/>
          <a:ext cx="484910" cy="561109"/>
        </a:xfrm>
        <a:prstGeom prst="flowChartPredefinedProcess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38966</xdr:colOff>
      <xdr:row>32</xdr:row>
      <xdr:rowOff>19050</xdr:rowOff>
    </xdr:from>
    <xdr:to>
      <xdr:col>5</xdr:col>
      <xdr:colOff>77933</xdr:colOff>
      <xdr:row>38</xdr:row>
      <xdr:rowOff>8659</xdr:rowOff>
    </xdr:to>
    <xdr:sp macro="" textlink="">
      <xdr:nvSpPr>
        <xdr:cNvPr id="4" name="Organigramme : Procédé prédéfini 3"/>
        <xdr:cNvSpPr/>
      </xdr:nvSpPr>
      <xdr:spPr>
        <a:xfrm>
          <a:off x="151534" y="3067050"/>
          <a:ext cx="489240" cy="561109"/>
        </a:xfrm>
        <a:prstGeom prst="flowChartPredefinedProcess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34637</xdr:colOff>
      <xdr:row>42</xdr:row>
      <xdr:rowOff>19050</xdr:rowOff>
    </xdr:from>
    <xdr:to>
      <xdr:col>5</xdr:col>
      <xdr:colOff>77932</xdr:colOff>
      <xdr:row>48</xdr:row>
      <xdr:rowOff>8659</xdr:rowOff>
    </xdr:to>
    <xdr:sp macro="" textlink="">
      <xdr:nvSpPr>
        <xdr:cNvPr id="5" name="Organigramme : Procédé prédéfini 4"/>
        <xdr:cNvSpPr/>
      </xdr:nvSpPr>
      <xdr:spPr>
        <a:xfrm>
          <a:off x="147205" y="4019550"/>
          <a:ext cx="493568" cy="561109"/>
        </a:xfrm>
        <a:prstGeom prst="flowChartPredefinedProcess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30307</xdr:colOff>
      <xdr:row>52</xdr:row>
      <xdr:rowOff>19050</xdr:rowOff>
    </xdr:from>
    <xdr:to>
      <xdr:col>5</xdr:col>
      <xdr:colOff>82261</xdr:colOff>
      <xdr:row>58</xdr:row>
      <xdr:rowOff>8659</xdr:rowOff>
    </xdr:to>
    <xdr:sp macro="" textlink="">
      <xdr:nvSpPr>
        <xdr:cNvPr id="6" name="Organigramme : Procédé prédéfini 5"/>
        <xdr:cNvSpPr/>
      </xdr:nvSpPr>
      <xdr:spPr>
        <a:xfrm>
          <a:off x="142875" y="4972050"/>
          <a:ext cx="502227" cy="561109"/>
        </a:xfrm>
        <a:prstGeom prst="flowChartPredefinedProcess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34637</xdr:colOff>
      <xdr:row>62</xdr:row>
      <xdr:rowOff>19050</xdr:rowOff>
    </xdr:from>
    <xdr:to>
      <xdr:col>5</xdr:col>
      <xdr:colOff>82261</xdr:colOff>
      <xdr:row>68</xdr:row>
      <xdr:rowOff>8659</xdr:rowOff>
    </xdr:to>
    <xdr:sp macro="" textlink="">
      <xdr:nvSpPr>
        <xdr:cNvPr id="7" name="Organigramme : Procédé prédéfini 6"/>
        <xdr:cNvSpPr/>
      </xdr:nvSpPr>
      <xdr:spPr>
        <a:xfrm>
          <a:off x="147205" y="5924550"/>
          <a:ext cx="497897" cy="561109"/>
        </a:xfrm>
        <a:prstGeom prst="flowChartPredefinedProcess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44</xdr:col>
      <xdr:colOff>30307</xdr:colOff>
      <xdr:row>32</xdr:row>
      <xdr:rowOff>19050</xdr:rowOff>
    </xdr:from>
    <xdr:to>
      <xdr:col>48</xdr:col>
      <xdr:colOff>86592</xdr:colOff>
      <xdr:row>38</xdr:row>
      <xdr:rowOff>8659</xdr:rowOff>
    </xdr:to>
    <xdr:sp macro="" textlink="">
      <xdr:nvSpPr>
        <xdr:cNvPr id="10" name="Organigramme : Procédé prédéfini 9"/>
        <xdr:cNvSpPr/>
      </xdr:nvSpPr>
      <xdr:spPr>
        <a:xfrm>
          <a:off x="4983307" y="2114550"/>
          <a:ext cx="506558" cy="561109"/>
        </a:xfrm>
        <a:prstGeom prst="flowChartPredefinedProcess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44</xdr:col>
      <xdr:colOff>30307</xdr:colOff>
      <xdr:row>42</xdr:row>
      <xdr:rowOff>19050</xdr:rowOff>
    </xdr:from>
    <xdr:to>
      <xdr:col>48</xdr:col>
      <xdr:colOff>86592</xdr:colOff>
      <xdr:row>48</xdr:row>
      <xdr:rowOff>8659</xdr:rowOff>
    </xdr:to>
    <xdr:sp macro="" textlink="">
      <xdr:nvSpPr>
        <xdr:cNvPr id="11" name="Organigramme : Procédé prédéfini 10"/>
        <xdr:cNvSpPr/>
      </xdr:nvSpPr>
      <xdr:spPr>
        <a:xfrm>
          <a:off x="4983307" y="3067050"/>
          <a:ext cx="506558" cy="561109"/>
        </a:xfrm>
        <a:prstGeom prst="flowChartPredefinedProcess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4331</xdr:colOff>
      <xdr:row>10</xdr:row>
      <xdr:rowOff>90920</xdr:rowOff>
    </xdr:from>
    <xdr:to>
      <xdr:col>23</xdr:col>
      <xdr:colOff>4330</xdr:colOff>
      <xdr:row>78</xdr:row>
      <xdr:rowOff>12989</xdr:rowOff>
    </xdr:to>
    <xdr:sp macro="" textlink="">
      <xdr:nvSpPr>
        <xdr:cNvPr id="12" name="Organigramme : Alternative 11"/>
        <xdr:cNvSpPr/>
      </xdr:nvSpPr>
      <xdr:spPr>
        <a:xfrm>
          <a:off x="792308" y="1043420"/>
          <a:ext cx="1801090" cy="6399069"/>
        </a:xfrm>
        <a:prstGeom prst="flowChartAlternateProcess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44</xdr:col>
      <xdr:colOff>12989</xdr:colOff>
      <xdr:row>22</xdr:row>
      <xdr:rowOff>8659</xdr:rowOff>
    </xdr:from>
    <xdr:to>
      <xdr:col>48</xdr:col>
      <xdr:colOff>99579</xdr:colOff>
      <xdr:row>28</xdr:row>
      <xdr:rowOff>1</xdr:rowOff>
    </xdr:to>
    <xdr:sp macro="" textlink="">
      <xdr:nvSpPr>
        <xdr:cNvPr id="13" name="Croix 12"/>
        <xdr:cNvSpPr/>
      </xdr:nvSpPr>
      <xdr:spPr>
        <a:xfrm>
          <a:off x="4965989" y="2104159"/>
          <a:ext cx="536863" cy="562842"/>
        </a:xfrm>
        <a:prstGeom prst="plus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44</xdr:col>
      <xdr:colOff>60157</xdr:colOff>
      <xdr:row>13</xdr:row>
      <xdr:rowOff>8663</xdr:rowOff>
    </xdr:from>
    <xdr:to>
      <xdr:col>48</xdr:col>
      <xdr:colOff>66538</xdr:colOff>
      <xdr:row>16</xdr:row>
      <xdr:rowOff>64953</xdr:rowOff>
    </xdr:to>
    <xdr:sp macro="" textlink="">
      <xdr:nvSpPr>
        <xdr:cNvPr id="14" name="Pentagone 13"/>
        <xdr:cNvSpPr/>
      </xdr:nvSpPr>
      <xdr:spPr>
        <a:xfrm>
          <a:off x="5133473" y="1246913"/>
          <a:ext cx="467591" cy="342040"/>
        </a:xfrm>
        <a:prstGeom prst="homePlate">
          <a:avLst/>
        </a:prstGeom>
        <a:noFill/>
        <a:ln>
          <a:solidFill>
            <a:srgbClr val="C00000"/>
          </a:solidFill>
        </a:ln>
        <a:scene3d>
          <a:camera prst="orthographicFront">
            <a:rot lat="1140000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34636</xdr:colOff>
      <xdr:row>71</xdr:row>
      <xdr:rowOff>64944</xdr:rowOff>
    </xdr:from>
    <xdr:to>
      <xdr:col>5</xdr:col>
      <xdr:colOff>90920</xdr:colOff>
      <xdr:row>76</xdr:row>
      <xdr:rowOff>34636</xdr:rowOff>
    </xdr:to>
    <xdr:sp macro="" textlink="">
      <xdr:nvSpPr>
        <xdr:cNvPr id="15" name="Hexagone 14"/>
        <xdr:cNvSpPr/>
      </xdr:nvSpPr>
      <xdr:spPr>
        <a:xfrm>
          <a:off x="147204" y="6827694"/>
          <a:ext cx="506557" cy="445942"/>
        </a:xfrm>
        <a:prstGeom prst="hexagon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24</xdr:col>
      <xdr:colOff>77932</xdr:colOff>
      <xdr:row>55</xdr:row>
      <xdr:rowOff>73601</xdr:rowOff>
    </xdr:from>
    <xdr:to>
      <xdr:col>28</xdr:col>
      <xdr:colOff>30306</xdr:colOff>
      <xdr:row>59</xdr:row>
      <xdr:rowOff>25976</xdr:rowOff>
    </xdr:to>
    <xdr:sp macro="" textlink="">
      <xdr:nvSpPr>
        <xdr:cNvPr id="16" name="Ellipse 15"/>
        <xdr:cNvSpPr/>
      </xdr:nvSpPr>
      <xdr:spPr>
        <a:xfrm>
          <a:off x="2779568" y="5312351"/>
          <a:ext cx="402647" cy="333375"/>
        </a:xfrm>
        <a:prstGeom prst="ellipse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28</xdr:col>
      <xdr:colOff>95250</xdr:colOff>
      <xdr:row>55</xdr:row>
      <xdr:rowOff>83126</xdr:rowOff>
    </xdr:from>
    <xdr:to>
      <xdr:col>32</xdr:col>
      <xdr:colOff>22512</xdr:colOff>
      <xdr:row>59</xdr:row>
      <xdr:rowOff>35501</xdr:rowOff>
    </xdr:to>
    <xdr:sp macro="" textlink="">
      <xdr:nvSpPr>
        <xdr:cNvPr id="17" name="Ellipse 16"/>
        <xdr:cNvSpPr/>
      </xdr:nvSpPr>
      <xdr:spPr>
        <a:xfrm>
          <a:off x="3247159" y="5321876"/>
          <a:ext cx="377535" cy="333375"/>
        </a:xfrm>
        <a:prstGeom prst="ellipse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32</xdr:col>
      <xdr:colOff>103909</xdr:colOff>
      <xdr:row>55</xdr:row>
      <xdr:rowOff>83991</xdr:rowOff>
    </xdr:from>
    <xdr:to>
      <xdr:col>36</xdr:col>
      <xdr:colOff>10389</xdr:colOff>
      <xdr:row>59</xdr:row>
      <xdr:rowOff>36366</xdr:rowOff>
    </xdr:to>
    <xdr:sp macro="" textlink="">
      <xdr:nvSpPr>
        <xdr:cNvPr id="18" name="Ellipse 17"/>
        <xdr:cNvSpPr/>
      </xdr:nvSpPr>
      <xdr:spPr>
        <a:xfrm>
          <a:off x="3706091" y="5322741"/>
          <a:ext cx="356753" cy="333375"/>
        </a:xfrm>
        <a:prstGeom prst="ellipse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36</xdr:col>
      <xdr:colOff>99579</xdr:colOff>
      <xdr:row>55</xdr:row>
      <xdr:rowOff>76198</xdr:rowOff>
    </xdr:from>
    <xdr:to>
      <xdr:col>40</xdr:col>
      <xdr:colOff>19916</xdr:colOff>
      <xdr:row>59</xdr:row>
      <xdr:rowOff>28573</xdr:rowOff>
    </xdr:to>
    <xdr:sp macro="" textlink="">
      <xdr:nvSpPr>
        <xdr:cNvPr id="19" name="Ellipse 18"/>
        <xdr:cNvSpPr/>
      </xdr:nvSpPr>
      <xdr:spPr>
        <a:xfrm>
          <a:off x="4152034" y="5314948"/>
          <a:ext cx="370609" cy="333375"/>
        </a:xfrm>
        <a:prstGeom prst="ellipse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40</xdr:col>
      <xdr:colOff>103909</xdr:colOff>
      <xdr:row>55</xdr:row>
      <xdr:rowOff>90053</xdr:rowOff>
    </xdr:from>
    <xdr:to>
      <xdr:col>44</xdr:col>
      <xdr:colOff>25111</xdr:colOff>
      <xdr:row>59</xdr:row>
      <xdr:rowOff>25066</xdr:rowOff>
    </xdr:to>
    <xdr:sp macro="" textlink="">
      <xdr:nvSpPr>
        <xdr:cNvPr id="20" name="Ellipse 19"/>
        <xdr:cNvSpPr/>
      </xdr:nvSpPr>
      <xdr:spPr>
        <a:xfrm>
          <a:off x="4716014" y="5328803"/>
          <a:ext cx="382413" cy="316013"/>
        </a:xfrm>
        <a:prstGeom prst="ellipse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44</xdr:col>
      <xdr:colOff>99580</xdr:colOff>
      <xdr:row>55</xdr:row>
      <xdr:rowOff>73601</xdr:rowOff>
    </xdr:from>
    <xdr:to>
      <xdr:col>48</xdr:col>
      <xdr:colOff>25976</xdr:colOff>
      <xdr:row>59</xdr:row>
      <xdr:rowOff>25976</xdr:rowOff>
    </xdr:to>
    <xdr:sp macro="" textlink="">
      <xdr:nvSpPr>
        <xdr:cNvPr id="21" name="Ellipse 20"/>
        <xdr:cNvSpPr/>
      </xdr:nvSpPr>
      <xdr:spPr>
        <a:xfrm>
          <a:off x="5052580" y="5312351"/>
          <a:ext cx="376669" cy="333375"/>
        </a:xfrm>
        <a:prstGeom prst="ellipse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79</xdr:row>
          <xdr:rowOff>28575</xdr:rowOff>
        </xdr:from>
        <xdr:to>
          <xdr:col>98</xdr:col>
          <xdr:colOff>0</xdr:colOff>
          <xdr:row>83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Common / Commun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84</xdr:row>
          <xdr:rowOff>9525</xdr:rowOff>
        </xdr:from>
        <xdr:to>
          <xdr:col>98</xdr:col>
          <xdr:colOff>0</xdr:colOff>
          <xdr:row>88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Elvish / Elfique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116</xdr:row>
          <xdr:rowOff>0</xdr:rowOff>
        </xdr:from>
        <xdr:to>
          <xdr:col>98</xdr:col>
          <xdr:colOff>0</xdr:colOff>
          <xdr:row>120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Draconic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88</xdr:row>
          <xdr:rowOff>9525</xdr:rowOff>
        </xdr:from>
        <xdr:to>
          <xdr:col>98</xdr:col>
          <xdr:colOff>0</xdr:colOff>
          <xdr:row>92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Dwarvish / Nain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96</xdr:row>
          <xdr:rowOff>9525</xdr:rowOff>
        </xdr:from>
        <xdr:to>
          <xdr:col>98</xdr:col>
          <xdr:colOff>0</xdr:colOff>
          <xdr:row>100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Gnomish / Gnome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100</xdr:row>
          <xdr:rowOff>0</xdr:rowOff>
        </xdr:from>
        <xdr:to>
          <xdr:col>98</xdr:col>
          <xdr:colOff>0</xdr:colOff>
          <xdr:row>104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Halfling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92</xdr:row>
          <xdr:rowOff>9525</xdr:rowOff>
        </xdr:from>
        <xdr:to>
          <xdr:col>98</xdr:col>
          <xdr:colOff>0</xdr:colOff>
          <xdr:row>96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Giant / Géant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104</xdr:row>
          <xdr:rowOff>9525</xdr:rowOff>
        </xdr:from>
        <xdr:to>
          <xdr:col>98</xdr:col>
          <xdr:colOff>0</xdr:colOff>
          <xdr:row>108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Orc / Orque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108</xdr:row>
          <xdr:rowOff>0</xdr:rowOff>
        </xdr:from>
        <xdr:to>
          <xdr:col>98</xdr:col>
          <xdr:colOff>0</xdr:colOff>
          <xdr:row>112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Abyssal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112</xdr:row>
          <xdr:rowOff>0</xdr:rowOff>
        </xdr:from>
        <xdr:to>
          <xdr:col>98</xdr:col>
          <xdr:colOff>0</xdr:colOff>
          <xdr:row>116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Celestial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120</xdr:row>
          <xdr:rowOff>0</xdr:rowOff>
        </xdr:from>
        <xdr:to>
          <xdr:col>98</xdr:col>
          <xdr:colOff>0</xdr:colOff>
          <xdr:row>124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Deep Speech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124</xdr:row>
          <xdr:rowOff>9525</xdr:rowOff>
        </xdr:from>
        <xdr:to>
          <xdr:col>98</xdr:col>
          <xdr:colOff>0</xdr:colOff>
          <xdr:row>128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Infernal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128</xdr:row>
          <xdr:rowOff>0</xdr:rowOff>
        </xdr:from>
        <xdr:to>
          <xdr:col>98</xdr:col>
          <xdr:colOff>0</xdr:colOff>
          <xdr:row>132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Primordial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132</xdr:row>
          <xdr:rowOff>9525</xdr:rowOff>
        </xdr:from>
        <xdr:to>
          <xdr:col>98</xdr:col>
          <xdr:colOff>0</xdr:colOff>
          <xdr:row>136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Sylvan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136</xdr:row>
          <xdr:rowOff>9525</xdr:rowOff>
        </xdr:from>
        <xdr:to>
          <xdr:col>98</xdr:col>
          <xdr:colOff>0</xdr:colOff>
          <xdr:row>140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Undercommon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140</xdr:row>
          <xdr:rowOff>9525</xdr:rowOff>
        </xdr:from>
        <xdr:to>
          <xdr:col>98</xdr:col>
          <xdr:colOff>0</xdr:colOff>
          <xdr:row>144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Lakhmarien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144</xdr:row>
          <xdr:rowOff>0</xdr:rowOff>
        </xdr:from>
        <xdr:to>
          <xdr:col>98</xdr:col>
          <xdr:colOff>0</xdr:colOff>
          <xdr:row>148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7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A18"/>
  <sheetViews>
    <sheetView workbookViewId="0">
      <selection activeCell="A4" sqref="A4"/>
    </sheetView>
  </sheetViews>
  <sheetFormatPr baseColWidth="10" defaultRowHeight="15" x14ac:dyDescent="0.25"/>
  <sheetData>
    <row r="2" spans="1:1" x14ac:dyDescent="0.25">
      <c r="A2" t="s">
        <v>118</v>
      </c>
    </row>
    <row r="4" spans="1:1" x14ac:dyDescent="0.25">
      <c r="A4" t="s">
        <v>155</v>
      </c>
    </row>
    <row r="6" spans="1:1" x14ac:dyDescent="0.25">
      <c r="A6" t="s">
        <v>121</v>
      </c>
    </row>
    <row r="9" spans="1:1" s="1" customFormat="1" x14ac:dyDescent="0.25">
      <c r="A9" s="1" t="s">
        <v>122</v>
      </c>
    </row>
    <row r="10" spans="1:1" x14ac:dyDescent="0.25">
      <c r="A10" t="s">
        <v>131</v>
      </c>
    </row>
    <row r="12" spans="1:1" x14ac:dyDescent="0.25">
      <c r="A12" t="s">
        <v>125</v>
      </c>
    </row>
    <row r="13" spans="1:1" x14ac:dyDescent="0.25">
      <c r="A13" t="s">
        <v>150</v>
      </c>
    </row>
    <row r="15" spans="1:1" x14ac:dyDescent="0.25">
      <c r="A15" t="s">
        <v>132</v>
      </c>
    </row>
    <row r="16" spans="1:1" x14ac:dyDescent="0.25">
      <c r="A16" t="s">
        <v>128</v>
      </c>
    </row>
    <row r="18" spans="1:1" x14ac:dyDescent="0.25">
      <c r="A18" t="s">
        <v>129</v>
      </c>
    </row>
  </sheetData>
  <customSheetViews>
    <customSheetView guid="{06AAA7C2-3293-4B58-B4C9-CC8FD6FA4C78}">
      <selection activeCell="A2" sqref="A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7"/>
  <sheetViews>
    <sheetView showRowColHeaders="0" tabSelected="1" workbookViewId="0">
      <selection activeCell="X9" sqref="X9"/>
    </sheetView>
  </sheetViews>
  <sheetFormatPr baseColWidth="10" defaultColWidth="3.140625" defaultRowHeight="15" x14ac:dyDescent="0.25"/>
  <cols>
    <col min="1" max="10" width="3.140625" customWidth="1"/>
    <col min="11" max="11" width="2.5703125" customWidth="1"/>
    <col min="257" max="266" width="3.140625" customWidth="1"/>
    <col min="267" max="267" width="2.5703125" customWidth="1"/>
    <col min="513" max="522" width="3.140625" customWidth="1"/>
    <col min="523" max="523" width="2.5703125" customWidth="1"/>
    <col min="769" max="778" width="3.140625" customWidth="1"/>
    <col min="779" max="779" width="2.5703125" customWidth="1"/>
    <col min="1025" max="1034" width="3.140625" customWidth="1"/>
    <col min="1035" max="1035" width="2.5703125" customWidth="1"/>
    <col min="1281" max="1290" width="3.140625" customWidth="1"/>
    <col min="1291" max="1291" width="2.5703125" customWidth="1"/>
    <col min="1537" max="1546" width="3.140625" customWidth="1"/>
    <col min="1547" max="1547" width="2.5703125" customWidth="1"/>
    <col min="1793" max="1802" width="3.140625" customWidth="1"/>
    <col min="1803" max="1803" width="2.5703125" customWidth="1"/>
    <col min="2049" max="2058" width="3.140625" customWidth="1"/>
    <col min="2059" max="2059" width="2.5703125" customWidth="1"/>
    <col min="2305" max="2314" width="3.140625" customWidth="1"/>
    <col min="2315" max="2315" width="2.5703125" customWidth="1"/>
    <col min="2561" max="2570" width="3.140625" customWidth="1"/>
    <col min="2571" max="2571" width="2.5703125" customWidth="1"/>
    <col min="2817" max="2826" width="3.140625" customWidth="1"/>
    <col min="2827" max="2827" width="2.5703125" customWidth="1"/>
    <col min="3073" max="3082" width="3.140625" customWidth="1"/>
    <col min="3083" max="3083" width="2.5703125" customWidth="1"/>
    <col min="3329" max="3338" width="3.140625" customWidth="1"/>
    <col min="3339" max="3339" width="2.5703125" customWidth="1"/>
    <col min="3585" max="3594" width="3.140625" customWidth="1"/>
    <col min="3595" max="3595" width="2.5703125" customWidth="1"/>
    <col min="3841" max="3850" width="3.140625" customWidth="1"/>
    <col min="3851" max="3851" width="2.5703125" customWidth="1"/>
    <col min="4097" max="4106" width="3.140625" customWidth="1"/>
    <col min="4107" max="4107" width="2.5703125" customWidth="1"/>
    <col min="4353" max="4362" width="3.140625" customWidth="1"/>
    <col min="4363" max="4363" width="2.5703125" customWidth="1"/>
    <col min="4609" max="4618" width="3.140625" customWidth="1"/>
    <col min="4619" max="4619" width="2.5703125" customWidth="1"/>
    <col min="4865" max="4874" width="3.140625" customWidth="1"/>
    <col min="4875" max="4875" width="2.5703125" customWidth="1"/>
    <col min="5121" max="5130" width="3.140625" customWidth="1"/>
    <col min="5131" max="5131" width="2.5703125" customWidth="1"/>
    <col min="5377" max="5386" width="3.140625" customWidth="1"/>
    <col min="5387" max="5387" width="2.5703125" customWidth="1"/>
    <col min="5633" max="5642" width="3.140625" customWidth="1"/>
    <col min="5643" max="5643" width="2.5703125" customWidth="1"/>
    <col min="5889" max="5898" width="3.140625" customWidth="1"/>
    <col min="5899" max="5899" width="2.5703125" customWidth="1"/>
    <col min="6145" max="6154" width="3.140625" customWidth="1"/>
    <col min="6155" max="6155" width="2.5703125" customWidth="1"/>
    <col min="6401" max="6410" width="3.140625" customWidth="1"/>
    <col min="6411" max="6411" width="2.5703125" customWidth="1"/>
    <col min="6657" max="6666" width="3.140625" customWidth="1"/>
    <col min="6667" max="6667" width="2.5703125" customWidth="1"/>
    <col min="6913" max="6922" width="3.140625" customWidth="1"/>
    <col min="6923" max="6923" width="2.5703125" customWidth="1"/>
    <col min="7169" max="7178" width="3.140625" customWidth="1"/>
    <col min="7179" max="7179" width="2.5703125" customWidth="1"/>
    <col min="7425" max="7434" width="3.140625" customWidth="1"/>
    <col min="7435" max="7435" width="2.5703125" customWidth="1"/>
    <col min="7681" max="7690" width="3.140625" customWidth="1"/>
    <col min="7691" max="7691" width="2.5703125" customWidth="1"/>
    <col min="7937" max="7946" width="3.140625" customWidth="1"/>
    <col min="7947" max="7947" width="2.5703125" customWidth="1"/>
    <col min="8193" max="8202" width="3.140625" customWidth="1"/>
    <col min="8203" max="8203" width="2.5703125" customWidth="1"/>
    <col min="8449" max="8458" width="3.140625" customWidth="1"/>
    <col min="8459" max="8459" width="2.5703125" customWidth="1"/>
    <col min="8705" max="8714" width="3.140625" customWidth="1"/>
    <col min="8715" max="8715" width="2.5703125" customWidth="1"/>
    <col min="8961" max="8970" width="3.140625" customWidth="1"/>
    <col min="8971" max="8971" width="2.5703125" customWidth="1"/>
    <col min="9217" max="9226" width="3.140625" customWidth="1"/>
    <col min="9227" max="9227" width="2.5703125" customWidth="1"/>
    <col min="9473" max="9482" width="3.140625" customWidth="1"/>
    <col min="9483" max="9483" width="2.5703125" customWidth="1"/>
    <col min="9729" max="9738" width="3.140625" customWidth="1"/>
    <col min="9739" max="9739" width="2.5703125" customWidth="1"/>
    <col min="9985" max="9994" width="3.140625" customWidth="1"/>
    <col min="9995" max="9995" width="2.5703125" customWidth="1"/>
    <col min="10241" max="10250" width="3.140625" customWidth="1"/>
    <col min="10251" max="10251" width="2.5703125" customWidth="1"/>
    <col min="10497" max="10506" width="3.140625" customWidth="1"/>
    <col min="10507" max="10507" width="2.5703125" customWidth="1"/>
    <col min="10753" max="10762" width="3.140625" customWidth="1"/>
    <col min="10763" max="10763" width="2.5703125" customWidth="1"/>
    <col min="11009" max="11018" width="3.140625" customWidth="1"/>
    <col min="11019" max="11019" width="2.5703125" customWidth="1"/>
    <col min="11265" max="11274" width="3.140625" customWidth="1"/>
    <col min="11275" max="11275" width="2.5703125" customWidth="1"/>
    <col min="11521" max="11530" width="3.140625" customWidth="1"/>
    <col min="11531" max="11531" width="2.5703125" customWidth="1"/>
    <col min="11777" max="11786" width="3.140625" customWidth="1"/>
    <col min="11787" max="11787" width="2.5703125" customWidth="1"/>
    <col min="12033" max="12042" width="3.140625" customWidth="1"/>
    <col min="12043" max="12043" width="2.5703125" customWidth="1"/>
    <col min="12289" max="12298" width="3.140625" customWidth="1"/>
    <col min="12299" max="12299" width="2.5703125" customWidth="1"/>
    <col min="12545" max="12554" width="3.140625" customWidth="1"/>
    <col min="12555" max="12555" width="2.5703125" customWidth="1"/>
    <col min="12801" max="12810" width="3.140625" customWidth="1"/>
    <col min="12811" max="12811" width="2.5703125" customWidth="1"/>
    <col min="13057" max="13066" width="3.140625" customWidth="1"/>
    <col min="13067" max="13067" width="2.5703125" customWidth="1"/>
    <col min="13313" max="13322" width="3.140625" customWidth="1"/>
    <col min="13323" max="13323" width="2.5703125" customWidth="1"/>
    <col min="13569" max="13578" width="3.140625" customWidth="1"/>
    <col min="13579" max="13579" width="2.5703125" customWidth="1"/>
    <col min="13825" max="13834" width="3.140625" customWidth="1"/>
    <col min="13835" max="13835" width="2.5703125" customWidth="1"/>
    <col min="14081" max="14090" width="3.140625" customWidth="1"/>
    <col min="14091" max="14091" width="2.5703125" customWidth="1"/>
    <col min="14337" max="14346" width="3.140625" customWidth="1"/>
    <col min="14347" max="14347" width="2.5703125" customWidth="1"/>
    <col min="14593" max="14602" width="3.140625" customWidth="1"/>
    <col min="14603" max="14603" width="2.5703125" customWidth="1"/>
    <col min="14849" max="14858" width="3.140625" customWidth="1"/>
    <col min="14859" max="14859" width="2.5703125" customWidth="1"/>
    <col min="15105" max="15114" width="3.140625" customWidth="1"/>
    <col min="15115" max="15115" width="2.5703125" customWidth="1"/>
    <col min="15361" max="15370" width="3.140625" customWidth="1"/>
    <col min="15371" max="15371" width="2.5703125" customWidth="1"/>
    <col min="15617" max="15626" width="3.140625" customWidth="1"/>
    <col min="15627" max="15627" width="2.5703125" customWidth="1"/>
    <col min="15873" max="15882" width="3.140625" customWidth="1"/>
    <col min="15883" max="15883" width="2.5703125" customWidth="1"/>
    <col min="16129" max="16138" width="3.140625" customWidth="1"/>
    <col min="16139" max="16139" width="2.5703125" customWidth="1"/>
  </cols>
  <sheetData>
    <row r="2" spans="1:31" x14ac:dyDescent="0.25">
      <c r="A2" s="314" t="s">
        <v>60</v>
      </c>
      <c r="B2" s="314"/>
      <c r="I2" s="319" t="s">
        <v>95</v>
      </c>
      <c r="J2" s="320"/>
    </row>
    <row r="3" spans="1:31" x14ac:dyDescent="0.25">
      <c r="B3" s="21"/>
      <c r="C3" s="316"/>
      <c r="D3" s="317"/>
      <c r="E3" s="318"/>
      <c r="F3" s="21"/>
      <c r="I3" s="321"/>
      <c r="J3" s="322"/>
    </row>
    <row r="4" spans="1:31" x14ac:dyDescent="0.25">
      <c r="B4" s="21"/>
      <c r="C4" s="316"/>
      <c r="D4" s="317"/>
      <c r="E4" s="318"/>
      <c r="F4" s="21"/>
      <c r="I4" s="25"/>
      <c r="J4" s="25"/>
    </row>
    <row r="5" spans="1:31" x14ac:dyDescent="0.25">
      <c r="B5" s="21"/>
      <c r="C5" s="316"/>
      <c r="D5" s="317"/>
      <c r="E5" s="318"/>
      <c r="F5" s="21"/>
      <c r="I5" s="319" t="s">
        <v>94</v>
      </c>
      <c r="J5" s="320"/>
    </row>
    <row r="6" spans="1:31" x14ac:dyDescent="0.25">
      <c r="A6" s="22"/>
      <c r="B6" s="23"/>
      <c r="C6" s="316"/>
      <c r="D6" s="317"/>
      <c r="E6" s="318"/>
      <c r="F6" s="21"/>
      <c r="I6" s="321"/>
      <c r="J6" s="322"/>
    </row>
    <row r="7" spans="1:31" x14ac:dyDescent="0.25">
      <c r="B7" s="21"/>
      <c r="C7" s="316"/>
      <c r="D7" s="317"/>
      <c r="E7" s="318"/>
      <c r="F7" s="21"/>
    </row>
    <row r="8" spans="1:31" x14ac:dyDescent="0.25">
      <c r="B8" s="21"/>
      <c r="C8" s="316"/>
      <c r="D8" s="317"/>
      <c r="E8" s="318"/>
      <c r="F8" s="21"/>
      <c r="I8" s="261" t="s">
        <v>119</v>
      </c>
      <c r="J8" s="261"/>
      <c r="K8" s="261"/>
      <c r="L8" s="261"/>
      <c r="M8" s="261"/>
      <c r="N8" s="261"/>
      <c r="O8" s="261"/>
      <c r="P8" s="261"/>
      <c r="Q8" s="24"/>
      <c r="R8" s="24"/>
      <c r="S8" s="24"/>
      <c r="T8" s="24"/>
      <c r="U8" s="24"/>
      <c r="X8" s="261" t="s">
        <v>162</v>
      </c>
      <c r="Y8" s="261"/>
      <c r="Z8" s="261"/>
      <c r="AA8" s="261"/>
      <c r="AB8" s="261"/>
      <c r="AC8" s="261"/>
      <c r="AD8" s="261"/>
      <c r="AE8" s="261"/>
    </row>
    <row r="9" spans="1:31" x14ac:dyDescent="0.25">
      <c r="B9" s="21"/>
      <c r="C9" s="316"/>
      <c r="D9" s="317"/>
      <c r="E9" s="318"/>
      <c r="F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31" x14ac:dyDescent="0.25">
      <c r="B10" s="21"/>
      <c r="C10" s="316"/>
      <c r="D10" s="317"/>
      <c r="E10" s="318"/>
      <c r="F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31" x14ac:dyDescent="0.25">
      <c r="B11" s="21"/>
      <c r="C11" s="316"/>
      <c r="D11" s="317"/>
      <c r="E11" s="318"/>
      <c r="F11" s="21"/>
      <c r="I11" s="129" t="s">
        <v>160</v>
      </c>
      <c r="J11" s="129"/>
      <c r="K11" s="129"/>
      <c r="L11" s="129"/>
      <c r="M11" s="129"/>
      <c r="N11" s="129"/>
      <c r="O11" s="129"/>
      <c r="P11" s="129"/>
      <c r="Q11" s="22"/>
      <c r="R11" s="22"/>
      <c r="S11" s="22"/>
      <c r="T11" s="22"/>
      <c r="U11" s="22"/>
    </row>
    <row r="12" spans="1:31" x14ac:dyDescent="0.25">
      <c r="B12" s="21"/>
      <c r="C12" s="316"/>
      <c r="D12" s="317"/>
      <c r="E12" s="318"/>
      <c r="F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31" x14ac:dyDescent="0.25">
      <c r="B13" s="21"/>
      <c r="C13" s="316"/>
      <c r="D13" s="317"/>
      <c r="E13" s="318"/>
      <c r="F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31" x14ac:dyDescent="0.25">
      <c r="B14" s="21"/>
      <c r="C14" s="316"/>
      <c r="D14" s="317"/>
      <c r="E14" s="318"/>
      <c r="F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31" x14ac:dyDescent="0.25">
      <c r="B15" s="21"/>
      <c r="C15" s="316"/>
      <c r="D15" s="317"/>
      <c r="E15" s="318"/>
      <c r="F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31" x14ac:dyDescent="0.25">
      <c r="B16" s="21"/>
      <c r="C16" s="316"/>
      <c r="D16" s="317"/>
      <c r="E16" s="318"/>
      <c r="F16" s="21"/>
      <c r="I16" s="261" t="s">
        <v>97</v>
      </c>
      <c r="J16" s="261"/>
      <c r="K16" s="261"/>
      <c r="L16" s="261"/>
      <c r="M16" s="261"/>
      <c r="N16" s="261"/>
      <c r="O16" s="261"/>
      <c r="P16" s="261"/>
    </row>
    <row r="17" spans="2:6" x14ac:dyDescent="0.25">
      <c r="B17" s="21"/>
      <c r="C17" s="316"/>
      <c r="D17" s="317"/>
      <c r="E17" s="318"/>
      <c r="F17" s="21"/>
    </row>
    <row r="18" spans="2:6" x14ac:dyDescent="0.25">
      <c r="B18" s="21"/>
      <c r="C18" s="316"/>
      <c r="D18" s="317"/>
      <c r="E18" s="318"/>
      <c r="F18" s="21"/>
    </row>
    <row r="19" spans="2:6" x14ac:dyDescent="0.25">
      <c r="B19" s="21"/>
      <c r="C19" s="316"/>
      <c r="D19" s="317"/>
      <c r="E19" s="318"/>
      <c r="F19" s="21"/>
    </row>
    <row r="20" spans="2:6" x14ac:dyDescent="0.25">
      <c r="B20" s="21"/>
      <c r="C20" s="316"/>
      <c r="D20" s="317"/>
      <c r="E20" s="318"/>
      <c r="F20" s="21"/>
    </row>
    <row r="21" spans="2:6" x14ac:dyDescent="0.25">
      <c r="B21" s="21"/>
      <c r="C21" s="316"/>
      <c r="D21" s="317"/>
      <c r="E21" s="318"/>
      <c r="F21" s="21"/>
    </row>
    <row r="22" spans="2:6" x14ac:dyDescent="0.25">
      <c r="B22" s="21"/>
      <c r="C22" s="316"/>
      <c r="D22" s="317"/>
      <c r="E22" s="318"/>
      <c r="F22" s="21"/>
    </row>
    <row r="23" spans="2:6" x14ac:dyDescent="0.25">
      <c r="B23" s="21"/>
      <c r="C23" s="316"/>
      <c r="D23" s="317"/>
      <c r="E23" s="318"/>
      <c r="F23" s="21"/>
    </row>
    <row r="24" spans="2:6" x14ac:dyDescent="0.25">
      <c r="B24" s="21"/>
      <c r="C24" s="316"/>
      <c r="D24" s="317"/>
      <c r="E24" s="318"/>
      <c r="F24" s="21"/>
    </row>
    <row r="25" spans="2:6" x14ac:dyDescent="0.25">
      <c r="B25" s="21"/>
      <c r="C25" s="316"/>
      <c r="D25" s="317"/>
      <c r="E25" s="318"/>
      <c r="F25" s="21"/>
    </row>
    <row r="26" spans="2:6" x14ac:dyDescent="0.25">
      <c r="B26" s="21"/>
      <c r="C26" s="316"/>
      <c r="D26" s="317"/>
      <c r="E26" s="318"/>
      <c r="F26" s="21"/>
    </row>
    <row r="27" spans="2:6" x14ac:dyDescent="0.25">
      <c r="B27" s="21"/>
      <c r="C27" s="316"/>
      <c r="D27" s="317"/>
      <c r="E27" s="318"/>
      <c r="F27" s="21"/>
    </row>
    <row r="28" spans="2:6" x14ac:dyDescent="0.25">
      <c r="B28" s="21"/>
      <c r="C28" s="316"/>
      <c r="D28" s="317"/>
      <c r="E28" s="318"/>
      <c r="F28" s="21"/>
    </row>
    <row r="29" spans="2:6" x14ac:dyDescent="0.25">
      <c r="B29" s="21"/>
      <c r="C29" s="316"/>
      <c r="D29" s="317"/>
      <c r="E29" s="318"/>
      <c r="F29" s="21"/>
    </row>
    <row r="30" spans="2:6" x14ac:dyDescent="0.25">
      <c r="B30" s="21"/>
      <c r="C30" s="316"/>
      <c r="D30" s="317"/>
      <c r="E30" s="318"/>
      <c r="F30" s="21"/>
    </row>
    <row r="31" spans="2:6" x14ac:dyDescent="0.25">
      <c r="B31" s="21"/>
      <c r="C31" s="316"/>
      <c r="D31" s="317"/>
      <c r="E31" s="318"/>
      <c r="F31" s="21"/>
    </row>
    <row r="32" spans="2:6" x14ac:dyDescent="0.25">
      <c r="B32" s="21"/>
      <c r="C32" s="316"/>
      <c r="D32" s="317"/>
      <c r="E32" s="318"/>
      <c r="F32" s="21"/>
    </row>
    <row r="33" spans="2:10" x14ac:dyDescent="0.25">
      <c r="B33" s="21"/>
      <c r="C33" s="316"/>
      <c r="D33" s="317"/>
      <c r="E33" s="318"/>
      <c r="F33" s="21"/>
    </row>
    <row r="34" spans="2:10" x14ac:dyDescent="0.25">
      <c r="B34" s="21"/>
      <c r="C34" s="316"/>
      <c r="D34" s="317"/>
      <c r="E34" s="318"/>
      <c r="F34" s="21"/>
    </row>
    <row r="35" spans="2:10" x14ac:dyDescent="0.25">
      <c r="B35" s="21"/>
      <c r="C35" s="316"/>
      <c r="D35" s="317"/>
      <c r="E35" s="318"/>
      <c r="F35" s="21"/>
    </row>
    <row r="36" spans="2:10" x14ac:dyDescent="0.25">
      <c r="B36" s="21"/>
      <c r="C36" s="316"/>
      <c r="D36" s="317"/>
      <c r="E36" s="318"/>
      <c r="F36" s="21"/>
    </row>
    <row r="37" spans="2:10" x14ac:dyDescent="0.25">
      <c r="B37" s="21"/>
      <c r="C37" s="316"/>
      <c r="D37" s="317"/>
      <c r="E37" s="318"/>
      <c r="F37" s="21"/>
    </row>
    <row r="38" spans="2:10" x14ac:dyDescent="0.25">
      <c r="B38" s="21"/>
      <c r="C38" s="316"/>
      <c r="D38" s="317"/>
      <c r="E38" s="318"/>
      <c r="F38" s="21"/>
    </row>
    <row r="39" spans="2:10" x14ac:dyDescent="0.25">
      <c r="B39" s="21"/>
      <c r="C39" s="316"/>
      <c r="D39" s="317"/>
      <c r="E39" s="318"/>
      <c r="F39" s="21"/>
    </row>
    <row r="40" spans="2:10" x14ac:dyDescent="0.25">
      <c r="B40" s="21"/>
      <c r="C40" s="316"/>
      <c r="D40" s="317"/>
      <c r="E40" s="318"/>
      <c r="F40" s="21"/>
    </row>
    <row r="41" spans="2:10" x14ac:dyDescent="0.25">
      <c r="B41" s="21"/>
      <c r="C41" s="316"/>
      <c r="D41" s="317"/>
      <c r="E41" s="318"/>
      <c r="F41" s="21"/>
    </row>
    <row r="42" spans="2:10" x14ac:dyDescent="0.25">
      <c r="B42" s="21"/>
      <c r="C42" s="316"/>
      <c r="D42" s="317"/>
      <c r="E42" s="318"/>
      <c r="F42" s="21"/>
    </row>
    <row r="43" spans="2:10" x14ac:dyDescent="0.25">
      <c r="B43" s="21"/>
      <c r="C43" s="316"/>
      <c r="D43" s="317"/>
      <c r="E43" s="318"/>
      <c r="F43" s="21"/>
    </row>
    <row r="44" spans="2:10" x14ac:dyDescent="0.25">
      <c r="B44" s="21"/>
      <c r="C44" s="316"/>
      <c r="D44" s="317"/>
      <c r="E44" s="318"/>
      <c r="F44" s="21"/>
    </row>
    <row r="45" spans="2:10" x14ac:dyDescent="0.25">
      <c r="B45" s="21"/>
      <c r="C45" s="316"/>
      <c r="D45" s="317"/>
      <c r="E45" s="318"/>
      <c r="F45" s="21"/>
    </row>
    <row r="46" spans="2:10" x14ac:dyDescent="0.25">
      <c r="B46" s="21"/>
      <c r="C46" s="316"/>
      <c r="D46" s="317"/>
      <c r="E46" s="318"/>
      <c r="F46" s="21"/>
    </row>
    <row r="47" spans="2:10" x14ac:dyDescent="0.25">
      <c r="B47" s="21"/>
      <c r="C47" s="316"/>
      <c r="D47" s="317"/>
      <c r="E47" s="318"/>
      <c r="F47" s="21"/>
    </row>
    <row r="48" spans="2:10" x14ac:dyDescent="0.25">
      <c r="B48" s="21"/>
      <c r="C48" s="316"/>
      <c r="D48" s="317"/>
      <c r="E48" s="318"/>
      <c r="F48" s="21"/>
      <c r="I48" s="315" t="s">
        <v>98</v>
      </c>
      <c r="J48" s="315"/>
    </row>
    <row r="49" spans="2:16" x14ac:dyDescent="0.25">
      <c r="B49" s="21"/>
      <c r="C49" s="23"/>
      <c r="D49" s="23"/>
      <c r="E49" s="23"/>
      <c r="F49" s="21"/>
    </row>
    <row r="50" spans="2:16" x14ac:dyDescent="0.25">
      <c r="B50" s="21"/>
      <c r="C50" s="23"/>
      <c r="D50" s="23"/>
      <c r="E50" s="23"/>
      <c r="F50" s="21"/>
    </row>
    <row r="51" spans="2:16" x14ac:dyDescent="0.25">
      <c r="B51" s="21"/>
      <c r="C51" s="23"/>
      <c r="D51" s="23"/>
      <c r="E51" s="23"/>
      <c r="F51" s="21"/>
    </row>
    <row r="52" spans="2:16" x14ac:dyDescent="0.25">
      <c r="B52" s="21"/>
      <c r="C52" s="23"/>
      <c r="D52" s="23"/>
      <c r="E52" s="23"/>
      <c r="F52" s="21"/>
    </row>
    <row r="53" spans="2:16" x14ac:dyDescent="0.25">
      <c r="B53" s="21"/>
      <c r="C53" s="23"/>
      <c r="D53" s="23"/>
      <c r="E53" s="23"/>
      <c r="F53" s="21"/>
    </row>
    <row r="54" spans="2:16" x14ac:dyDescent="0.25">
      <c r="B54" s="21"/>
      <c r="C54" s="23"/>
      <c r="D54" s="23"/>
      <c r="E54" s="23"/>
      <c r="F54" s="21"/>
    </row>
    <row r="55" spans="2:16" x14ac:dyDescent="0.25">
      <c r="B55" s="21"/>
      <c r="C55" s="23"/>
      <c r="D55" s="23"/>
      <c r="E55" s="23"/>
      <c r="F55" s="21"/>
    </row>
    <row r="56" spans="2:16" x14ac:dyDescent="0.25">
      <c r="B56" s="21"/>
      <c r="C56" s="23"/>
      <c r="D56" s="23"/>
      <c r="E56" s="23"/>
      <c r="F56" s="21"/>
    </row>
    <row r="57" spans="2:16" x14ac:dyDescent="0.25">
      <c r="B57" s="21"/>
      <c r="C57" s="23"/>
      <c r="D57" s="23"/>
      <c r="E57" s="23"/>
      <c r="F57" s="21"/>
      <c r="I57" s="22"/>
      <c r="J57" s="22"/>
      <c r="K57" s="22"/>
      <c r="L57" s="22"/>
      <c r="M57" s="22"/>
      <c r="N57" s="22"/>
      <c r="O57" s="22"/>
      <c r="P57" s="22"/>
    </row>
    <row r="58" spans="2:16" x14ac:dyDescent="0.25">
      <c r="B58" s="21"/>
      <c r="C58" s="23"/>
      <c r="D58" s="23"/>
      <c r="E58" s="23"/>
      <c r="F58" s="21"/>
    </row>
    <row r="59" spans="2:16" x14ac:dyDescent="0.25">
      <c r="B59" s="21"/>
      <c r="C59" s="23"/>
      <c r="D59" s="23"/>
      <c r="E59" s="23"/>
      <c r="F59" s="21"/>
    </row>
    <row r="60" spans="2:16" x14ac:dyDescent="0.25">
      <c r="B60" s="21"/>
      <c r="C60" s="23"/>
      <c r="D60" s="23"/>
      <c r="E60" s="23"/>
      <c r="F60" s="21"/>
    </row>
    <row r="61" spans="2:16" x14ac:dyDescent="0.25">
      <c r="B61" s="21"/>
      <c r="C61" s="23"/>
      <c r="D61" s="23"/>
      <c r="E61" s="23"/>
      <c r="F61" s="21"/>
    </row>
    <row r="62" spans="2:16" x14ac:dyDescent="0.25">
      <c r="B62" s="21"/>
      <c r="C62" s="23"/>
      <c r="D62" s="23"/>
      <c r="E62" s="23"/>
      <c r="F62" s="21"/>
    </row>
    <row r="63" spans="2:16" x14ac:dyDescent="0.25">
      <c r="B63" s="21"/>
      <c r="C63" s="23"/>
      <c r="D63" s="23"/>
      <c r="E63" s="23"/>
      <c r="F63" s="21"/>
    </row>
    <row r="64" spans="2:16" x14ac:dyDescent="0.25">
      <c r="B64" s="21"/>
      <c r="C64" s="23"/>
      <c r="D64" s="23"/>
      <c r="E64" s="23"/>
      <c r="F64" s="21"/>
    </row>
    <row r="65" spans="2:6" x14ac:dyDescent="0.25">
      <c r="B65" s="21"/>
      <c r="C65" s="23"/>
      <c r="D65" s="23"/>
      <c r="E65" s="23"/>
      <c r="F65" s="21"/>
    </row>
    <row r="66" spans="2:6" x14ac:dyDescent="0.25">
      <c r="B66" s="21"/>
      <c r="C66" s="23"/>
      <c r="D66" s="23"/>
      <c r="E66" s="23"/>
      <c r="F66" s="21"/>
    </row>
    <row r="67" spans="2:6" x14ac:dyDescent="0.25">
      <c r="B67" s="21"/>
      <c r="C67" s="23"/>
      <c r="D67" s="23"/>
      <c r="E67" s="23"/>
      <c r="F67" s="21"/>
    </row>
    <row r="68" spans="2:6" x14ac:dyDescent="0.25">
      <c r="B68" s="21"/>
      <c r="C68" s="23"/>
      <c r="D68" s="23"/>
      <c r="E68" s="23"/>
      <c r="F68" s="21"/>
    </row>
    <row r="69" spans="2:6" x14ac:dyDescent="0.25">
      <c r="B69" s="21"/>
      <c r="C69" s="23"/>
      <c r="D69" s="23"/>
      <c r="E69" s="23"/>
      <c r="F69" s="21"/>
    </row>
    <row r="70" spans="2:6" x14ac:dyDescent="0.25">
      <c r="B70" s="21"/>
      <c r="C70" s="23"/>
      <c r="D70" s="23"/>
      <c r="E70" s="23"/>
      <c r="F70" s="21"/>
    </row>
    <row r="71" spans="2:6" x14ac:dyDescent="0.25">
      <c r="B71" s="21"/>
      <c r="C71" s="21"/>
      <c r="D71" s="21"/>
      <c r="E71" s="21"/>
      <c r="F71" s="21"/>
    </row>
    <row r="72" spans="2:6" x14ac:dyDescent="0.25">
      <c r="B72" s="21"/>
      <c r="C72" s="21"/>
      <c r="D72" s="21"/>
      <c r="E72" s="21"/>
      <c r="F72" s="21"/>
    </row>
    <row r="73" spans="2:6" x14ac:dyDescent="0.25">
      <c r="B73" s="21"/>
      <c r="C73" s="21"/>
      <c r="D73" s="21"/>
      <c r="E73" s="21"/>
      <c r="F73" s="21"/>
    </row>
    <row r="74" spans="2:6" x14ac:dyDescent="0.25">
      <c r="B74" s="21"/>
      <c r="C74" s="21"/>
      <c r="D74" s="21"/>
      <c r="E74" s="21"/>
      <c r="F74" s="21"/>
    </row>
    <row r="75" spans="2:6" x14ac:dyDescent="0.25">
      <c r="B75" s="21"/>
      <c r="C75" s="21"/>
      <c r="D75" s="21"/>
      <c r="E75" s="21"/>
      <c r="F75" s="21"/>
    </row>
    <row r="76" spans="2:6" x14ac:dyDescent="0.25">
      <c r="B76" s="21"/>
      <c r="C76" s="21"/>
      <c r="D76" s="21"/>
      <c r="E76" s="21"/>
      <c r="F76" s="21"/>
    </row>
    <row r="77" spans="2:6" x14ac:dyDescent="0.25">
      <c r="B77" s="21"/>
      <c r="C77" s="21"/>
      <c r="D77" s="21"/>
      <c r="E77" s="21"/>
      <c r="F77" s="21"/>
    </row>
  </sheetData>
  <sheetProtection sheet="1" objects="1" scenarios="1" selectLockedCells="1"/>
  <customSheetViews>
    <customSheetView guid="{06AAA7C2-3293-4B58-B4C9-CC8FD6FA4C78}">
      <selection activeCell="L5" sqref="L5"/>
      <pageMargins left="0.7" right="0.7" top="0.75" bottom="0.75" header="0.3" footer="0.3"/>
    </customSheetView>
  </customSheetViews>
  <mergeCells count="9">
    <mergeCell ref="X8:AE8"/>
    <mergeCell ref="A2:B2"/>
    <mergeCell ref="I48:J48"/>
    <mergeCell ref="C3:E48"/>
    <mergeCell ref="I2:J3"/>
    <mergeCell ref="I5:J6"/>
    <mergeCell ref="I8:P8"/>
    <mergeCell ref="I16:P16"/>
    <mergeCell ref="I11:P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D32"/>
  <sheetViews>
    <sheetView topLeftCell="A13" workbookViewId="0">
      <selection activeCell="D23" sqref="D23"/>
    </sheetView>
  </sheetViews>
  <sheetFormatPr baseColWidth="10" defaultRowHeight="15" x14ac:dyDescent="0.25"/>
  <cols>
    <col min="3" max="3" width="11.42578125" style="16"/>
  </cols>
  <sheetData>
    <row r="2" spans="2:4" x14ac:dyDescent="0.25">
      <c r="B2" s="16" t="s">
        <v>62</v>
      </c>
      <c r="C2" s="16" t="s">
        <v>10</v>
      </c>
      <c r="D2" s="17" t="s">
        <v>68</v>
      </c>
    </row>
    <row r="3" spans="2:4" x14ac:dyDescent="0.25">
      <c r="B3" s="16">
        <v>1</v>
      </c>
      <c r="C3" s="16">
        <v>2</v>
      </c>
      <c r="D3" s="20">
        <v>0</v>
      </c>
    </row>
    <row r="4" spans="2:4" x14ac:dyDescent="0.25">
      <c r="B4" s="16">
        <f>B3+1</f>
        <v>2</v>
      </c>
      <c r="C4" s="16">
        <v>2</v>
      </c>
      <c r="D4" s="20">
        <v>300</v>
      </c>
    </row>
    <row r="5" spans="2:4" x14ac:dyDescent="0.25">
      <c r="B5" s="16">
        <f t="shared" ref="B5:B32" si="0">B4+1</f>
        <v>3</v>
      </c>
      <c r="C5" s="16">
        <v>2</v>
      </c>
      <c r="D5" s="20">
        <v>900</v>
      </c>
    </row>
    <row r="6" spans="2:4" x14ac:dyDescent="0.25">
      <c r="B6" s="16">
        <f t="shared" si="0"/>
        <v>4</v>
      </c>
      <c r="C6" s="16">
        <v>2</v>
      </c>
      <c r="D6" s="20">
        <v>2700</v>
      </c>
    </row>
    <row r="7" spans="2:4" x14ac:dyDescent="0.25">
      <c r="B7" s="16">
        <f t="shared" si="0"/>
        <v>5</v>
      </c>
      <c r="C7" s="16">
        <v>3</v>
      </c>
      <c r="D7" s="20">
        <v>6500</v>
      </c>
    </row>
    <row r="8" spans="2:4" x14ac:dyDescent="0.25">
      <c r="B8" s="16">
        <f t="shared" si="0"/>
        <v>6</v>
      </c>
      <c r="C8" s="16">
        <v>3</v>
      </c>
      <c r="D8" s="20">
        <v>14000</v>
      </c>
    </row>
    <row r="9" spans="2:4" x14ac:dyDescent="0.25">
      <c r="B9" s="16">
        <f t="shared" si="0"/>
        <v>7</v>
      </c>
      <c r="C9" s="16">
        <v>3</v>
      </c>
      <c r="D9" s="20">
        <v>23000</v>
      </c>
    </row>
    <row r="10" spans="2:4" x14ac:dyDescent="0.25">
      <c r="B10" s="16">
        <f t="shared" si="0"/>
        <v>8</v>
      </c>
      <c r="C10" s="16">
        <v>3</v>
      </c>
      <c r="D10" s="20">
        <v>34000</v>
      </c>
    </row>
    <row r="11" spans="2:4" x14ac:dyDescent="0.25">
      <c r="B11" s="16">
        <f t="shared" si="0"/>
        <v>9</v>
      </c>
      <c r="C11" s="16">
        <v>4</v>
      </c>
      <c r="D11" s="20">
        <v>48000</v>
      </c>
    </row>
    <row r="12" spans="2:4" x14ac:dyDescent="0.25">
      <c r="B12" s="16">
        <f t="shared" si="0"/>
        <v>10</v>
      </c>
      <c r="C12" s="16">
        <v>4</v>
      </c>
      <c r="D12" s="20">
        <v>64000</v>
      </c>
    </row>
    <row r="13" spans="2:4" x14ac:dyDescent="0.25">
      <c r="B13" s="16">
        <f t="shared" si="0"/>
        <v>11</v>
      </c>
      <c r="C13" s="16">
        <v>4</v>
      </c>
      <c r="D13" s="20">
        <v>85000</v>
      </c>
    </row>
    <row r="14" spans="2:4" x14ac:dyDescent="0.25">
      <c r="B14" s="16">
        <f t="shared" si="0"/>
        <v>12</v>
      </c>
      <c r="C14" s="16">
        <v>4</v>
      </c>
      <c r="D14" s="20">
        <v>100000</v>
      </c>
    </row>
    <row r="15" spans="2:4" x14ac:dyDescent="0.25">
      <c r="B15" s="16">
        <f t="shared" si="0"/>
        <v>13</v>
      </c>
      <c r="C15" s="16">
        <v>5</v>
      </c>
      <c r="D15" s="20">
        <v>120000</v>
      </c>
    </row>
    <row r="16" spans="2:4" x14ac:dyDescent="0.25">
      <c r="B16" s="16">
        <f t="shared" si="0"/>
        <v>14</v>
      </c>
      <c r="C16" s="16">
        <v>5</v>
      </c>
      <c r="D16" s="20">
        <v>140000</v>
      </c>
    </row>
    <row r="17" spans="2:4" x14ac:dyDescent="0.25">
      <c r="B17" s="16">
        <f t="shared" si="0"/>
        <v>15</v>
      </c>
      <c r="C17" s="16">
        <v>5</v>
      </c>
      <c r="D17" s="20">
        <v>165000</v>
      </c>
    </row>
    <row r="18" spans="2:4" x14ac:dyDescent="0.25">
      <c r="B18" s="16">
        <f t="shared" si="0"/>
        <v>16</v>
      </c>
      <c r="C18" s="16">
        <v>5</v>
      </c>
      <c r="D18" s="20">
        <v>195000</v>
      </c>
    </row>
    <row r="19" spans="2:4" x14ac:dyDescent="0.25">
      <c r="B19" s="16">
        <f t="shared" si="0"/>
        <v>17</v>
      </c>
      <c r="C19" s="16">
        <v>6</v>
      </c>
      <c r="D19" s="20">
        <v>225000</v>
      </c>
    </row>
    <row r="20" spans="2:4" x14ac:dyDescent="0.25">
      <c r="B20" s="16">
        <f t="shared" si="0"/>
        <v>18</v>
      </c>
      <c r="C20" s="16">
        <v>6</v>
      </c>
      <c r="D20" s="20">
        <v>265000</v>
      </c>
    </row>
    <row r="21" spans="2:4" x14ac:dyDescent="0.25">
      <c r="B21" s="16">
        <f t="shared" si="0"/>
        <v>19</v>
      </c>
      <c r="C21" s="16">
        <v>6</v>
      </c>
      <c r="D21" s="20">
        <v>305000</v>
      </c>
    </row>
    <row r="22" spans="2:4" x14ac:dyDescent="0.25">
      <c r="B22" s="16">
        <f t="shared" si="0"/>
        <v>20</v>
      </c>
      <c r="C22" s="16">
        <v>6</v>
      </c>
      <c r="D22" s="20">
        <v>355000</v>
      </c>
    </row>
    <row r="23" spans="2:4" x14ac:dyDescent="0.25">
      <c r="B23" s="16">
        <f t="shared" si="0"/>
        <v>21</v>
      </c>
      <c r="C23" s="16">
        <v>7</v>
      </c>
    </row>
    <row r="24" spans="2:4" x14ac:dyDescent="0.25">
      <c r="B24" s="16">
        <f t="shared" si="0"/>
        <v>22</v>
      </c>
      <c r="C24" s="16">
        <v>7</v>
      </c>
    </row>
    <row r="25" spans="2:4" x14ac:dyDescent="0.25">
      <c r="B25" s="16">
        <f t="shared" si="0"/>
        <v>23</v>
      </c>
      <c r="C25" s="16">
        <v>7</v>
      </c>
    </row>
    <row r="26" spans="2:4" x14ac:dyDescent="0.25">
      <c r="B26" s="16">
        <f t="shared" si="0"/>
        <v>24</v>
      </c>
      <c r="C26" s="16">
        <v>7</v>
      </c>
    </row>
    <row r="27" spans="2:4" x14ac:dyDescent="0.25">
      <c r="B27" s="16">
        <f t="shared" si="0"/>
        <v>25</v>
      </c>
      <c r="C27" s="16">
        <v>8</v>
      </c>
    </row>
    <row r="28" spans="2:4" x14ac:dyDescent="0.25">
      <c r="B28" s="16">
        <f t="shared" si="0"/>
        <v>26</v>
      </c>
      <c r="C28" s="16">
        <v>8</v>
      </c>
    </row>
    <row r="29" spans="2:4" x14ac:dyDescent="0.25">
      <c r="B29" s="16">
        <f t="shared" si="0"/>
        <v>27</v>
      </c>
      <c r="C29" s="16">
        <v>8</v>
      </c>
    </row>
    <row r="30" spans="2:4" x14ac:dyDescent="0.25">
      <c r="B30" s="16">
        <f t="shared" si="0"/>
        <v>28</v>
      </c>
      <c r="C30" s="16">
        <v>8</v>
      </c>
    </row>
    <row r="31" spans="2:4" x14ac:dyDescent="0.25">
      <c r="B31" s="16">
        <f t="shared" si="0"/>
        <v>29</v>
      </c>
      <c r="C31" s="16">
        <v>9</v>
      </c>
    </row>
    <row r="32" spans="2:4" x14ac:dyDescent="0.25">
      <c r="B32" s="16">
        <f t="shared" si="0"/>
        <v>30</v>
      </c>
      <c r="C32" s="16">
        <v>9</v>
      </c>
    </row>
  </sheetData>
  <customSheetViews>
    <customSheetView guid="{06AAA7C2-3293-4B58-B4C9-CC8FD6FA4C78}">
      <selection activeCell="C23" sqref="C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1.7109375" defaultRowHeight="7.5" customHeight="1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AW102"/>
  <sheetViews>
    <sheetView showRowColHeaders="0" topLeftCell="A16" zoomScale="145" zoomScaleNormal="145" workbookViewId="0">
      <selection activeCell="C23" sqref="C23:E25"/>
    </sheetView>
  </sheetViews>
  <sheetFormatPr baseColWidth="10" defaultColWidth="1.7109375" defaultRowHeight="7.5" customHeight="1" x14ac:dyDescent="0.15"/>
  <cols>
    <col min="1" max="16384" width="1.7109375" style="8"/>
  </cols>
  <sheetData>
    <row r="2" spans="2:49" ht="7.5" customHeight="1" x14ac:dyDescent="0.15">
      <c r="B2" s="91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V2" s="68" t="s">
        <v>45</v>
      </c>
      <c r="W2" s="69"/>
      <c r="X2" s="69"/>
      <c r="Y2" s="69"/>
      <c r="Z2" s="69"/>
      <c r="AA2" s="69"/>
      <c r="AB2" s="70"/>
      <c r="AC2" s="9"/>
      <c r="AD2" s="68" t="s">
        <v>54</v>
      </c>
      <c r="AE2" s="69"/>
      <c r="AF2" s="69"/>
      <c r="AG2" s="69"/>
      <c r="AH2" s="69"/>
      <c r="AI2" s="69"/>
      <c r="AJ2" s="70"/>
      <c r="AK2" s="9"/>
      <c r="AL2" s="68" t="s">
        <v>61</v>
      </c>
      <c r="AM2" s="69"/>
      <c r="AN2" s="69"/>
      <c r="AO2" s="69"/>
      <c r="AP2" s="69"/>
      <c r="AQ2" s="69"/>
      <c r="AR2" s="70"/>
      <c r="AS2" s="13"/>
      <c r="AT2" s="62" t="s">
        <v>66</v>
      </c>
      <c r="AU2" s="63"/>
      <c r="AV2" s="63"/>
      <c r="AW2" s="64"/>
    </row>
    <row r="3" spans="2:49" ht="7.5" customHeight="1" x14ac:dyDescent="0.15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V3" s="65"/>
      <c r="W3" s="66"/>
      <c r="X3" s="66"/>
      <c r="Y3" s="66"/>
      <c r="Z3" s="66"/>
      <c r="AA3" s="66"/>
      <c r="AB3" s="67"/>
      <c r="AC3" s="9"/>
      <c r="AD3" s="65"/>
      <c r="AE3" s="66"/>
      <c r="AF3" s="66"/>
      <c r="AG3" s="66"/>
      <c r="AH3" s="66"/>
      <c r="AI3" s="66"/>
      <c r="AJ3" s="67"/>
      <c r="AK3" s="9"/>
      <c r="AL3" s="85"/>
      <c r="AM3" s="86"/>
      <c r="AN3" s="86"/>
      <c r="AO3" s="86"/>
      <c r="AP3" s="86"/>
      <c r="AQ3" s="86"/>
      <c r="AR3" s="87"/>
      <c r="AS3" s="13"/>
      <c r="AT3" s="65" t="s">
        <v>67</v>
      </c>
      <c r="AU3" s="66"/>
      <c r="AV3" s="66"/>
      <c r="AW3" s="67"/>
    </row>
    <row r="4" spans="2:49" ht="7.5" customHeight="1" x14ac:dyDescent="0.15"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  <c r="V4" s="65"/>
      <c r="W4" s="66"/>
      <c r="X4" s="66"/>
      <c r="Y4" s="66"/>
      <c r="Z4" s="66"/>
      <c r="AA4" s="66"/>
      <c r="AB4" s="67"/>
      <c r="AD4" s="65"/>
      <c r="AE4" s="66"/>
      <c r="AF4" s="66"/>
      <c r="AG4" s="66"/>
      <c r="AH4" s="66"/>
      <c r="AI4" s="66"/>
      <c r="AJ4" s="67"/>
      <c r="AK4" s="9"/>
      <c r="AL4" s="88"/>
      <c r="AM4" s="89"/>
      <c r="AN4" s="89"/>
      <c r="AO4" s="89"/>
      <c r="AP4" s="89"/>
      <c r="AQ4" s="89"/>
      <c r="AR4" s="90"/>
      <c r="AS4" s="13"/>
      <c r="AT4" s="65"/>
      <c r="AU4" s="66"/>
      <c r="AV4" s="66"/>
      <c r="AW4" s="67"/>
    </row>
    <row r="5" spans="2:49" ht="7.5" customHeight="1" x14ac:dyDescent="0.15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AK5" s="9"/>
      <c r="AL5" s="9"/>
      <c r="AM5" s="9"/>
      <c r="AN5" s="9"/>
      <c r="AO5" s="9"/>
      <c r="AP5" s="9"/>
      <c r="AQ5" s="9"/>
      <c r="AR5" s="9"/>
      <c r="AS5" s="13"/>
      <c r="AT5" s="13"/>
      <c r="AU5" s="13"/>
      <c r="AV5" s="13"/>
      <c r="AW5" s="13"/>
    </row>
    <row r="6" spans="2:49" ht="7.5" customHeight="1" x14ac:dyDescent="0.15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V6" s="68" t="s">
        <v>46</v>
      </c>
      <c r="W6" s="69"/>
      <c r="X6" s="69"/>
      <c r="Y6" s="69"/>
      <c r="Z6" s="69"/>
      <c r="AA6" s="69"/>
      <c r="AB6" s="70"/>
      <c r="AD6" s="68" t="s">
        <v>55</v>
      </c>
      <c r="AE6" s="69"/>
      <c r="AF6" s="69"/>
      <c r="AG6" s="69"/>
      <c r="AH6" s="69"/>
      <c r="AI6" s="69"/>
      <c r="AJ6" s="70"/>
      <c r="AK6" s="13"/>
      <c r="AL6" s="68" t="s">
        <v>10</v>
      </c>
      <c r="AM6" s="69"/>
      <c r="AN6" s="69"/>
      <c r="AO6" s="69"/>
      <c r="AP6" s="69"/>
      <c r="AQ6" s="69"/>
      <c r="AR6" s="70"/>
      <c r="AS6" s="13"/>
      <c r="AT6" s="62" t="s">
        <v>62</v>
      </c>
      <c r="AU6" s="63"/>
      <c r="AV6" s="63"/>
      <c r="AW6" s="64"/>
    </row>
    <row r="7" spans="2:49" ht="7.5" customHeight="1" x14ac:dyDescent="0.15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V7" s="65"/>
      <c r="W7" s="66"/>
      <c r="X7" s="66"/>
      <c r="Y7" s="66"/>
      <c r="Z7" s="66"/>
      <c r="AA7" s="66"/>
      <c r="AB7" s="67"/>
      <c r="AD7" s="65" t="s">
        <v>56</v>
      </c>
      <c r="AE7" s="66"/>
      <c r="AF7" s="66"/>
      <c r="AG7" s="66"/>
      <c r="AH7" s="66"/>
      <c r="AI7" s="66"/>
      <c r="AJ7" s="67"/>
      <c r="AK7" s="13"/>
      <c r="AL7" s="71">
        <f>HLOOKUP(Tables!C2,Tables!B2:C32,niveau+1,FALSE)</f>
        <v>2</v>
      </c>
      <c r="AM7" s="72"/>
      <c r="AN7" s="72"/>
      <c r="AO7" s="72"/>
      <c r="AP7" s="72"/>
      <c r="AQ7" s="72"/>
      <c r="AR7" s="73"/>
      <c r="AS7" s="13"/>
      <c r="AT7" s="77">
        <v>1</v>
      </c>
      <c r="AU7" s="78"/>
      <c r="AV7" s="78"/>
      <c r="AW7" s="79"/>
    </row>
    <row r="8" spans="2:49" ht="7.5" customHeight="1" x14ac:dyDescent="0.1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  <c r="V8" s="65"/>
      <c r="W8" s="66"/>
      <c r="X8" s="66"/>
      <c r="Y8" s="66"/>
      <c r="Z8" s="66"/>
      <c r="AA8" s="66"/>
      <c r="AB8" s="67"/>
      <c r="AD8" s="65"/>
      <c r="AE8" s="66"/>
      <c r="AF8" s="66"/>
      <c r="AG8" s="66"/>
      <c r="AH8" s="66"/>
      <c r="AI8" s="66"/>
      <c r="AJ8" s="67"/>
      <c r="AL8" s="74"/>
      <c r="AM8" s="75"/>
      <c r="AN8" s="75"/>
      <c r="AO8" s="75"/>
      <c r="AP8" s="75"/>
      <c r="AQ8" s="75"/>
      <c r="AR8" s="76"/>
      <c r="AT8" s="80"/>
      <c r="AU8" s="81"/>
      <c r="AV8" s="81"/>
      <c r="AW8" s="82"/>
    </row>
    <row r="11" spans="2:49" ht="7.5" customHeight="1" x14ac:dyDescent="0.15">
      <c r="C11" s="54" t="s">
        <v>48</v>
      </c>
      <c r="D11" s="54"/>
      <c r="E11" s="54"/>
      <c r="Y11" s="62" t="s">
        <v>64</v>
      </c>
      <c r="Z11" s="63"/>
      <c r="AA11" s="63"/>
      <c r="AB11" s="63"/>
      <c r="AC11" s="63"/>
      <c r="AD11" s="64"/>
      <c r="AT11" s="83" t="s">
        <v>57</v>
      </c>
      <c r="AU11" s="83"/>
      <c r="AV11" s="83"/>
    </row>
    <row r="12" spans="2:49" ht="7.5" customHeight="1" x14ac:dyDescent="0.15">
      <c r="C12" s="54"/>
      <c r="D12" s="54"/>
      <c r="E12" s="54"/>
      <c r="AE12" s="9"/>
      <c r="AF12" s="9"/>
      <c r="AG12" s="9"/>
      <c r="AH12" s="9"/>
      <c r="AI12" s="9"/>
      <c r="AJ12" s="9"/>
      <c r="AT12" s="83"/>
      <c r="AU12" s="83"/>
      <c r="AV12" s="83"/>
    </row>
    <row r="13" spans="2:49" ht="7.5" customHeight="1" x14ac:dyDescent="0.15">
      <c r="C13" s="52">
        <v>10</v>
      </c>
      <c r="D13" s="52"/>
      <c r="E13" s="52"/>
      <c r="I13" s="57" t="s">
        <v>8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U13" s="55">
        <f>'Skills - JS - OM - Lang'!Z17</f>
        <v>0</v>
      </c>
      <c r="V13" s="55"/>
      <c r="AA13" s="9"/>
      <c r="AB13" s="9"/>
      <c r="AC13" s="9"/>
      <c r="AD13" s="9"/>
      <c r="AE13" s="9"/>
      <c r="AF13" s="9"/>
      <c r="AG13" s="9"/>
      <c r="AH13" s="9"/>
      <c r="AI13" s="9"/>
      <c r="AJ13" s="9"/>
      <c r="AT13" s="10"/>
      <c r="AU13" s="10"/>
      <c r="AV13" s="10"/>
    </row>
    <row r="14" spans="2:49" ht="7.5" customHeight="1" x14ac:dyDescent="0.15">
      <c r="C14" s="52"/>
      <c r="D14" s="52"/>
      <c r="E14" s="52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U14" s="56"/>
      <c r="V14" s="56"/>
      <c r="AA14" s="9"/>
      <c r="AB14" s="9"/>
      <c r="AC14" s="9"/>
      <c r="AD14" s="9"/>
      <c r="AE14" s="9"/>
      <c r="AF14" s="9"/>
      <c r="AG14" s="9"/>
      <c r="AH14" s="9"/>
      <c r="AI14" s="9"/>
      <c r="AJ14" s="9"/>
      <c r="AT14" s="84">
        <f>Verso!B11</f>
        <v>10</v>
      </c>
      <c r="AU14" s="84"/>
      <c r="AV14" s="84"/>
    </row>
    <row r="15" spans="2:49" ht="7.5" customHeight="1" x14ac:dyDescent="0.15">
      <c r="C15" s="52"/>
      <c r="D15" s="52"/>
      <c r="E15" s="5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A15" s="9"/>
      <c r="AB15" s="9"/>
      <c r="AC15" s="9"/>
      <c r="AD15" s="9"/>
      <c r="AE15" s="9"/>
      <c r="AF15" s="9"/>
      <c r="AG15" s="9"/>
      <c r="AH15" s="9"/>
      <c r="AI15" s="9"/>
      <c r="AJ15" s="9"/>
      <c r="AT15" s="84"/>
      <c r="AU15" s="84"/>
      <c r="AV15" s="84"/>
    </row>
    <row r="16" spans="2:49" ht="7.5" customHeight="1" x14ac:dyDescent="0.15">
      <c r="C16" s="53">
        <f>INT(force/2-5)</f>
        <v>0</v>
      </c>
      <c r="D16" s="53"/>
      <c r="E16" s="53"/>
      <c r="I16" s="59" t="s">
        <v>35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U16" s="55">
        <f>'Skills - JS - OM - Lang'!Z20</f>
        <v>0</v>
      </c>
      <c r="V16" s="55"/>
      <c r="AT16" s="84"/>
      <c r="AU16" s="84"/>
      <c r="AV16" s="84"/>
    </row>
    <row r="17" spans="3:48" ht="7.5" customHeight="1" x14ac:dyDescent="0.15">
      <c r="C17" s="53"/>
      <c r="D17" s="53"/>
      <c r="E17" s="53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U17" s="56"/>
      <c r="V17" s="56"/>
      <c r="AT17" s="15"/>
      <c r="AU17" s="15"/>
      <c r="AV17" s="15"/>
    </row>
    <row r="18" spans="3:48" ht="7.5" customHeight="1" x14ac:dyDescent="0.15">
      <c r="C18" s="53"/>
      <c r="D18" s="53"/>
      <c r="E18" s="5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T18" s="10"/>
      <c r="AU18" s="10"/>
      <c r="AV18" s="10"/>
    </row>
    <row r="19" spans="3:48" ht="7.5" customHeight="1" x14ac:dyDescent="0.15">
      <c r="I19" s="59" t="s">
        <v>33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U19" s="55">
        <f>'Skills - JS - OM - Lang'!Z23</f>
        <v>0</v>
      </c>
      <c r="V19" s="55"/>
    </row>
    <row r="20" spans="3:48" ht="7.5" customHeight="1" x14ac:dyDescent="0.15"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U20" s="56"/>
      <c r="V20" s="56"/>
    </row>
    <row r="21" spans="3:48" ht="7.5" customHeight="1" x14ac:dyDescent="0.15">
      <c r="C21" s="54" t="s">
        <v>49</v>
      </c>
      <c r="D21" s="54"/>
      <c r="E21" s="5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T21" s="83" t="s">
        <v>60</v>
      </c>
      <c r="AU21" s="83"/>
      <c r="AV21" s="83"/>
    </row>
    <row r="22" spans="3:48" ht="7.5" customHeight="1" x14ac:dyDescent="0.15">
      <c r="C22" s="54"/>
      <c r="D22" s="54"/>
      <c r="E22" s="54"/>
      <c r="I22" s="57" t="s">
        <v>32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U22" s="55">
        <f>'Skills - JS - OM - Lang'!Z26</f>
        <v>0</v>
      </c>
      <c r="V22" s="55"/>
      <c r="AT22" s="83"/>
      <c r="AU22" s="83"/>
      <c r="AV22" s="83"/>
    </row>
    <row r="23" spans="3:48" ht="7.5" customHeight="1" x14ac:dyDescent="0.15">
      <c r="C23" s="52">
        <v>10</v>
      </c>
      <c r="D23" s="52"/>
      <c r="E23" s="52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U23" s="56"/>
      <c r="V23" s="56"/>
      <c r="AT23" s="10"/>
      <c r="AU23" s="10"/>
      <c r="AV23" s="10"/>
    </row>
    <row r="24" spans="3:48" ht="7.5" customHeight="1" x14ac:dyDescent="0.15">
      <c r="C24" s="52"/>
      <c r="D24" s="52"/>
      <c r="E24" s="5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T24" s="61">
        <f>Progression!F87+(niveau*mod_con)</f>
        <v>0</v>
      </c>
      <c r="AU24" s="61"/>
      <c r="AV24" s="61"/>
    </row>
    <row r="25" spans="3:48" ht="7.5" customHeight="1" x14ac:dyDescent="0.15">
      <c r="C25" s="52"/>
      <c r="D25" s="52"/>
      <c r="E25" s="52"/>
      <c r="I25" s="59" t="s">
        <v>43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U25" s="55">
        <f>'Skills - JS - OM - Lang'!Z29</f>
        <v>0</v>
      </c>
      <c r="V25" s="55"/>
      <c r="AT25" s="61"/>
      <c r="AU25" s="61"/>
      <c r="AV25" s="61"/>
    </row>
    <row r="26" spans="3:48" ht="7.5" customHeight="1" x14ac:dyDescent="0.15">
      <c r="C26" s="53">
        <f>INT(dexterite/2-5)</f>
        <v>0</v>
      </c>
      <c r="D26" s="53"/>
      <c r="E26" s="53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U26" s="56"/>
      <c r="V26" s="56"/>
      <c r="AT26" s="61"/>
      <c r="AU26" s="61"/>
      <c r="AV26" s="61"/>
    </row>
    <row r="27" spans="3:48" ht="7.5" customHeight="1" x14ac:dyDescent="0.15">
      <c r="C27" s="53"/>
      <c r="D27" s="53"/>
      <c r="E27" s="5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T27" s="61"/>
      <c r="AU27" s="61"/>
      <c r="AV27" s="61"/>
    </row>
    <row r="28" spans="3:48" ht="7.5" customHeight="1" x14ac:dyDescent="0.15">
      <c r="C28" s="53"/>
      <c r="D28" s="53"/>
      <c r="E28" s="53"/>
      <c r="I28" s="57" t="s">
        <v>19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U28" s="55">
        <f>'Skills - JS - OM - Lang'!Z32</f>
        <v>0</v>
      </c>
      <c r="V28" s="55"/>
      <c r="AT28" s="10"/>
      <c r="AU28" s="10"/>
      <c r="AV28" s="10"/>
    </row>
    <row r="29" spans="3:48" ht="7.5" customHeight="1" x14ac:dyDescent="0.15"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U29" s="56"/>
      <c r="V29" s="56"/>
    </row>
    <row r="30" spans="3:48" ht="7.5" customHeight="1" x14ac:dyDescent="0.15"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3:48" ht="7.5" customHeight="1" x14ac:dyDescent="0.15">
      <c r="C31" s="54" t="s">
        <v>50</v>
      </c>
      <c r="D31" s="54"/>
      <c r="E31" s="54"/>
      <c r="I31" s="57" t="s">
        <v>36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U31" s="55">
        <f>'Skills - JS - OM - Lang'!Z35</f>
        <v>0</v>
      </c>
      <c r="V31" s="55"/>
      <c r="Y31" s="68" t="s">
        <v>89</v>
      </c>
      <c r="Z31" s="69"/>
      <c r="AA31" s="69"/>
      <c r="AB31" s="69"/>
      <c r="AC31" s="70"/>
      <c r="AT31" s="83" t="s">
        <v>58</v>
      </c>
      <c r="AU31" s="83"/>
      <c r="AV31" s="83"/>
    </row>
    <row r="32" spans="3:48" ht="7.5" customHeight="1" x14ac:dyDescent="0.15">
      <c r="C32" s="54"/>
      <c r="D32" s="54"/>
      <c r="E32" s="54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U32" s="56"/>
      <c r="V32" s="56"/>
      <c r="Y32" s="106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T32" s="83"/>
      <c r="AU32" s="83"/>
      <c r="AV32" s="83"/>
    </row>
    <row r="33" spans="3:48" ht="7.5" customHeight="1" x14ac:dyDescent="0.15">
      <c r="C33" s="52">
        <v>10</v>
      </c>
      <c r="D33" s="52"/>
      <c r="E33" s="5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Y33" s="106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T33" s="10"/>
      <c r="AU33" s="10"/>
      <c r="AV33" s="10"/>
    </row>
    <row r="34" spans="3:48" ht="7.5" customHeight="1" x14ac:dyDescent="0.15">
      <c r="C34" s="52"/>
      <c r="D34" s="52"/>
      <c r="E34" s="52"/>
      <c r="I34" s="57" t="s">
        <v>21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U34" s="55">
        <f>'Skills - JS - OM - Lang'!Z38</f>
        <v>0</v>
      </c>
      <c r="V34" s="55"/>
      <c r="Y34" s="106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T34" s="324">
        <f>Verso!AG80</f>
        <v>0</v>
      </c>
      <c r="AU34" s="324"/>
      <c r="AV34" s="324"/>
    </row>
    <row r="35" spans="3:48" ht="7.5" customHeight="1" x14ac:dyDescent="0.15">
      <c r="C35" s="52"/>
      <c r="D35" s="52"/>
      <c r="E35" s="52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U35" s="56"/>
      <c r="V35" s="56"/>
      <c r="Y35" s="106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T35" s="324"/>
      <c r="AU35" s="324"/>
      <c r="AV35" s="324"/>
    </row>
    <row r="36" spans="3:48" ht="7.5" customHeight="1" x14ac:dyDescent="0.15">
      <c r="C36" s="53">
        <f>INT(constitution/2-5)</f>
        <v>0</v>
      </c>
      <c r="D36" s="53"/>
      <c r="E36" s="5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Y36" s="106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T36" s="324"/>
      <c r="AU36" s="324"/>
      <c r="AV36" s="324"/>
    </row>
    <row r="37" spans="3:48" ht="7.5" customHeight="1" x14ac:dyDescent="0.15">
      <c r="C37" s="53"/>
      <c r="D37" s="53"/>
      <c r="E37" s="53"/>
      <c r="I37" s="59" t="s">
        <v>37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U37" s="55">
        <f>'Skills - JS - OM - Lang'!Z41</f>
        <v>0</v>
      </c>
      <c r="V37" s="55"/>
      <c r="Y37" s="106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T37" s="324"/>
      <c r="AU37" s="324"/>
      <c r="AV37" s="324"/>
    </row>
    <row r="38" spans="3:48" ht="7.5" customHeight="1" x14ac:dyDescent="0.15">
      <c r="C38" s="53"/>
      <c r="D38" s="53"/>
      <c r="E38" s="53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U38" s="56"/>
      <c r="V38" s="56"/>
      <c r="Y38" s="106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T38" s="10"/>
      <c r="AU38" s="10"/>
      <c r="AV38" s="10"/>
    </row>
    <row r="39" spans="3:48" ht="7.5" customHeight="1" x14ac:dyDescent="0.15"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Y39" s="106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</row>
    <row r="40" spans="3:48" ht="7.5" customHeight="1" x14ac:dyDescent="0.15">
      <c r="I40" s="59" t="s">
        <v>23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U40" s="55">
        <f>'Skills - JS - OM - Lang'!Z44</f>
        <v>0</v>
      </c>
      <c r="V40" s="55"/>
      <c r="Y40" s="106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</row>
    <row r="41" spans="3:48" ht="7.5" customHeight="1" x14ac:dyDescent="0.15">
      <c r="C41" s="54" t="s">
        <v>51</v>
      </c>
      <c r="D41" s="54"/>
      <c r="E41" s="54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U41" s="56"/>
      <c r="V41" s="56"/>
      <c r="Y41" s="106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T41" s="83" t="s">
        <v>59</v>
      </c>
      <c r="AU41" s="83"/>
      <c r="AV41" s="83"/>
    </row>
    <row r="42" spans="3:48" ht="7.5" customHeight="1" x14ac:dyDescent="0.15">
      <c r="C42" s="54"/>
      <c r="D42" s="54"/>
      <c r="E42" s="5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Y42" s="106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T42" s="83"/>
      <c r="AU42" s="83"/>
      <c r="AV42" s="83"/>
    </row>
    <row r="43" spans="3:48" ht="7.5" customHeight="1" x14ac:dyDescent="0.15">
      <c r="C43" s="52">
        <v>10</v>
      </c>
      <c r="D43" s="52"/>
      <c r="E43" s="52"/>
      <c r="I43" s="103" t="s">
        <v>24</v>
      </c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U43" s="55">
        <f>'Skills - JS - OM - Lang'!Z47</f>
        <v>0</v>
      </c>
      <c r="V43" s="55"/>
      <c r="Y43" s="106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T43" s="10"/>
      <c r="AU43" s="10"/>
      <c r="AV43" s="10"/>
    </row>
    <row r="44" spans="3:48" ht="7.5" customHeight="1" x14ac:dyDescent="0.15">
      <c r="C44" s="52"/>
      <c r="D44" s="52"/>
      <c r="E44" s="52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U44" s="56"/>
      <c r="V44" s="56"/>
      <c r="Y44" s="106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T44" s="84"/>
      <c r="AU44" s="84"/>
      <c r="AV44" s="84"/>
    </row>
    <row r="45" spans="3:48" ht="7.5" customHeight="1" x14ac:dyDescent="0.15">
      <c r="C45" s="52"/>
      <c r="D45" s="52"/>
      <c r="E45" s="5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Y45" s="106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T45" s="84"/>
      <c r="AU45" s="84"/>
      <c r="AV45" s="84"/>
    </row>
    <row r="46" spans="3:48" ht="7.5" customHeight="1" x14ac:dyDescent="0.15">
      <c r="C46" s="53">
        <f>INT(intelligence/2-5)</f>
        <v>0</v>
      </c>
      <c r="D46" s="53"/>
      <c r="E46" s="53"/>
      <c r="I46" s="57" t="s">
        <v>25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U46" s="55">
        <f>'Skills - JS - OM - Lang'!Z50</f>
        <v>0</v>
      </c>
      <c r="V46" s="55"/>
      <c r="Y46" s="106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T46" s="84"/>
      <c r="AU46" s="84"/>
      <c r="AV46" s="84"/>
    </row>
    <row r="47" spans="3:48" ht="7.5" customHeight="1" x14ac:dyDescent="0.15">
      <c r="C47" s="53"/>
      <c r="D47" s="53"/>
      <c r="E47" s="53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U47" s="56"/>
      <c r="V47" s="56"/>
      <c r="Y47" s="106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T47" s="84"/>
      <c r="AU47" s="84"/>
      <c r="AV47" s="84"/>
    </row>
    <row r="48" spans="3:48" ht="7.5" customHeight="1" x14ac:dyDescent="0.15">
      <c r="C48" s="53"/>
      <c r="D48" s="53"/>
      <c r="E48" s="5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Y48" s="106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T48" s="10"/>
      <c r="AU48" s="10"/>
      <c r="AV48" s="10"/>
    </row>
    <row r="49" spans="3:49" ht="7.5" customHeight="1" x14ac:dyDescent="0.15">
      <c r="I49" s="59" t="s">
        <v>38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U49" s="55">
        <f>'Skills - JS - OM - Lang'!Z53</f>
        <v>0</v>
      </c>
      <c r="V49" s="55"/>
      <c r="Y49" s="106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</row>
    <row r="50" spans="3:49" ht="7.5" customHeight="1" x14ac:dyDescent="0.15"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U50" s="56"/>
      <c r="V50" s="56"/>
    </row>
    <row r="51" spans="3:49" ht="7.5" customHeight="1" x14ac:dyDescent="0.15">
      <c r="C51" s="54" t="s">
        <v>52</v>
      </c>
      <c r="D51" s="54"/>
      <c r="E51" s="54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Z51" s="105" t="s">
        <v>82</v>
      </c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</row>
    <row r="52" spans="3:49" ht="7.5" customHeight="1" x14ac:dyDescent="0.15">
      <c r="C52" s="54"/>
      <c r="D52" s="54"/>
      <c r="E52" s="54"/>
      <c r="I52" s="59" t="s">
        <v>27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U52" s="55">
        <f>'Skills - JS - OM - Lang'!Z56</f>
        <v>0</v>
      </c>
      <c r="V52" s="5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</row>
    <row r="53" spans="3:49" ht="7.5" customHeight="1" x14ac:dyDescent="0.15">
      <c r="C53" s="52">
        <v>10</v>
      </c>
      <c r="D53" s="52"/>
      <c r="E53" s="52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U53" s="56"/>
      <c r="V53" s="56"/>
      <c r="Z53" s="61" t="s">
        <v>48</v>
      </c>
      <c r="AA53" s="61"/>
      <c r="AB53" s="61"/>
      <c r="AD53" s="61" t="s">
        <v>49</v>
      </c>
      <c r="AE53" s="61"/>
      <c r="AF53" s="61"/>
      <c r="AH53" s="61" t="s">
        <v>50</v>
      </c>
      <c r="AI53" s="61"/>
      <c r="AJ53" s="61"/>
      <c r="AL53" s="61" t="s">
        <v>51</v>
      </c>
      <c r="AM53" s="61"/>
      <c r="AN53" s="61"/>
      <c r="AP53" s="61" t="s">
        <v>52</v>
      </c>
      <c r="AQ53" s="61"/>
      <c r="AR53" s="61"/>
      <c r="AT53" s="61" t="s">
        <v>53</v>
      </c>
      <c r="AU53" s="61"/>
      <c r="AV53" s="61"/>
    </row>
    <row r="54" spans="3:49" ht="7.5" customHeight="1" x14ac:dyDescent="0.15">
      <c r="C54" s="52"/>
      <c r="D54" s="52"/>
      <c r="E54" s="5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Z54" s="61"/>
      <c r="AA54" s="61"/>
      <c r="AB54" s="61"/>
      <c r="AD54" s="61"/>
      <c r="AE54" s="61"/>
      <c r="AF54" s="61"/>
      <c r="AH54" s="61"/>
      <c r="AI54" s="61"/>
      <c r="AJ54" s="61"/>
      <c r="AL54" s="61"/>
      <c r="AM54" s="61"/>
      <c r="AN54" s="61"/>
      <c r="AP54" s="61"/>
      <c r="AQ54" s="61"/>
      <c r="AR54" s="61"/>
      <c r="AT54" s="61"/>
      <c r="AU54" s="61"/>
      <c r="AV54" s="61"/>
    </row>
    <row r="55" spans="3:49" ht="7.5" customHeight="1" x14ac:dyDescent="0.15">
      <c r="C55" s="52"/>
      <c r="D55" s="52"/>
      <c r="E55" s="52"/>
      <c r="I55" s="57" t="s">
        <v>28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U55" s="55">
        <f>'Skills - JS - OM - Lang'!Z59</f>
        <v>0</v>
      </c>
      <c r="V55" s="55"/>
      <c r="Z55" s="61"/>
      <c r="AA55" s="61"/>
      <c r="AB55" s="61"/>
      <c r="AD55" s="61"/>
      <c r="AE55" s="61"/>
      <c r="AF55" s="61"/>
      <c r="AH55" s="61"/>
      <c r="AI55" s="61"/>
      <c r="AJ55" s="61"/>
      <c r="AL55" s="61"/>
      <c r="AM55" s="61"/>
      <c r="AN55" s="61"/>
      <c r="AP55" s="61"/>
      <c r="AQ55" s="61"/>
      <c r="AR55" s="61"/>
      <c r="AT55" s="61"/>
      <c r="AU55" s="61"/>
      <c r="AV55" s="61"/>
    </row>
    <row r="56" spans="3:49" ht="7.5" customHeight="1" x14ac:dyDescent="0.15">
      <c r="C56" s="53">
        <f>INT(sagesse/2-5)</f>
        <v>0</v>
      </c>
      <c r="D56" s="53"/>
      <c r="E56" s="53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U56" s="56"/>
      <c r="V56" s="56"/>
    </row>
    <row r="57" spans="3:49" ht="7.5" customHeight="1" x14ac:dyDescent="0.15">
      <c r="C57" s="53"/>
      <c r="D57" s="53"/>
      <c r="E57" s="5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Z57" s="61">
        <f>'Skills - JS - OM - Lang'!BV13</f>
        <v>0</v>
      </c>
      <c r="AA57" s="61"/>
      <c r="AB57" s="61"/>
      <c r="AD57" s="61">
        <f>'Skills - JS - OM - Lang'!BV25</f>
        <v>0</v>
      </c>
      <c r="AE57" s="61"/>
      <c r="AF57" s="61"/>
      <c r="AH57" s="61">
        <f>'Skills - JS - OM - Lang'!BV37</f>
        <v>0</v>
      </c>
      <c r="AI57" s="61"/>
      <c r="AJ57" s="61"/>
      <c r="AL57" s="61">
        <f>'Skills - JS - OM - Lang'!BV49</f>
        <v>0</v>
      </c>
      <c r="AM57" s="61"/>
      <c r="AN57" s="61"/>
      <c r="AP57" s="61">
        <f>'Skills - JS - OM - Lang'!BV61</f>
        <v>0</v>
      </c>
      <c r="AQ57" s="61"/>
      <c r="AR57" s="61"/>
      <c r="AT57" s="61">
        <f>'Skills - JS - OM - Lang'!BV73</f>
        <v>0</v>
      </c>
      <c r="AU57" s="61"/>
      <c r="AV57" s="61"/>
    </row>
    <row r="58" spans="3:49" ht="7.5" customHeight="1" x14ac:dyDescent="0.15">
      <c r="C58" s="53"/>
      <c r="D58" s="53"/>
      <c r="E58" s="53"/>
      <c r="I58" s="59" t="s">
        <v>44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U58" s="55">
        <f>'Skills - JS - OM - Lang'!Z62</f>
        <v>0</v>
      </c>
      <c r="V58" s="55"/>
      <c r="Z58" s="61"/>
      <c r="AA58" s="61"/>
      <c r="AB58" s="61"/>
      <c r="AD58" s="61"/>
      <c r="AE58" s="61"/>
      <c r="AF58" s="61"/>
      <c r="AH58" s="61"/>
      <c r="AI58" s="61"/>
      <c r="AJ58" s="61"/>
      <c r="AL58" s="61"/>
      <c r="AM58" s="61"/>
      <c r="AN58" s="61"/>
      <c r="AP58" s="61"/>
      <c r="AQ58" s="61"/>
      <c r="AR58" s="61"/>
      <c r="AT58" s="61"/>
      <c r="AU58" s="61"/>
      <c r="AV58" s="61"/>
    </row>
    <row r="59" spans="3:49" ht="7.5" customHeight="1" x14ac:dyDescent="0.15"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U59" s="56"/>
      <c r="V59" s="56"/>
      <c r="Z59" s="61"/>
      <c r="AA59" s="61"/>
      <c r="AB59" s="61"/>
      <c r="AD59" s="61"/>
      <c r="AE59" s="61"/>
      <c r="AF59" s="61"/>
      <c r="AH59" s="61"/>
      <c r="AI59" s="61"/>
      <c r="AJ59" s="61"/>
      <c r="AL59" s="61"/>
      <c r="AM59" s="61"/>
      <c r="AN59" s="61"/>
      <c r="AP59" s="61"/>
      <c r="AQ59" s="61"/>
      <c r="AR59" s="61"/>
      <c r="AT59" s="61"/>
      <c r="AU59" s="61"/>
      <c r="AV59" s="61"/>
    </row>
    <row r="60" spans="3:49" ht="7.5" customHeight="1" x14ac:dyDescent="0.15"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3:49" ht="7.5" customHeight="1" x14ac:dyDescent="0.15">
      <c r="C61" s="54" t="s">
        <v>53</v>
      </c>
      <c r="D61" s="54"/>
      <c r="E61" s="54"/>
      <c r="I61" s="57" t="s">
        <v>34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U61" s="55">
        <f>'Skills - JS - OM - Lang'!Z65</f>
        <v>0</v>
      </c>
      <c r="V61" s="55"/>
    </row>
    <row r="62" spans="3:49" ht="7.5" customHeight="1" x14ac:dyDescent="0.15">
      <c r="C62" s="54"/>
      <c r="D62" s="54"/>
      <c r="E62" s="5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U62" s="56"/>
      <c r="V62" s="56"/>
      <c r="Y62" s="68" t="s">
        <v>90</v>
      </c>
      <c r="Z62" s="69"/>
      <c r="AA62" s="69"/>
      <c r="AB62" s="69"/>
      <c r="AC62" s="70"/>
    </row>
    <row r="63" spans="3:49" ht="7.5" customHeight="1" x14ac:dyDescent="0.25">
      <c r="C63" s="52">
        <v>10</v>
      </c>
      <c r="D63" s="52"/>
      <c r="E63" s="5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Y63" s="106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</row>
    <row r="64" spans="3:49" ht="7.5" customHeight="1" x14ac:dyDescent="0.25">
      <c r="C64" s="52"/>
      <c r="D64" s="52"/>
      <c r="E64" s="52"/>
      <c r="I64" s="59" t="s">
        <v>39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U64" s="55">
        <f>'Skills - JS - OM - Lang'!Z68</f>
        <v>0</v>
      </c>
      <c r="V64" s="55"/>
      <c r="Y64" s="106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</row>
    <row r="65" spans="2:49" ht="7.5" customHeight="1" x14ac:dyDescent="0.25">
      <c r="C65" s="52"/>
      <c r="D65" s="52"/>
      <c r="E65" s="52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U65" s="56"/>
      <c r="V65" s="56"/>
      <c r="Y65" s="106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</row>
    <row r="66" spans="2:49" ht="7.5" customHeight="1" x14ac:dyDescent="0.25">
      <c r="C66" s="53">
        <f>INT(charisme/2-5)</f>
        <v>0</v>
      </c>
      <c r="D66" s="53"/>
      <c r="E66" s="5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Y66" s="106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</row>
    <row r="67" spans="2:49" ht="7.5" customHeight="1" x14ac:dyDescent="0.25">
      <c r="C67" s="53"/>
      <c r="D67" s="53"/>
      <c r="E67" s="53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U67" s="55">
        <f>'Skills - JS - OM - Lang'!Z71</f>
        <v>0</v>
      </c>
      <c r="V67" s="55"/>
      <c r="Y67" s="106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</row>
    <row r="68" spans="2:49" ht="7.5" customHeight="1" x14ac:dyDescent="0.25">
      <c r="C68" s="53"/>
      <c r="D68" s="53"/>
      <c r="E68" s="53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U68" s="56"/>
      <c r="V68" s="56"/>
      <c r="Y68" s="106"/>
      <c r="Z68" s="323"/>
      <c r="AA68" s="323"/>
      <c r="AB68" s="323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323"/>
      <c r="AU68" s="323"/>
      <c r="AV68" s="323"/>
      <c r="AW68" s="323"/>
    </row>
    <row r="69" spans="2:49" ht="7.5" customHeight="1" x14ac:dyDescent="0.25">
      <c r="Y69" s="106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</row>
    <row r="70" spans="2:49" ht="7.5" customHeight="1" x14ac:dyDescent="0.25"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U70" s="55">
        <f>'Skills - JS - OM - Lang'!Z74</f>
        <v>0</v>
      </c>
      <c r="V70" s="55"/>
      <c r="Y70" s="106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</row>
    <row r="71" spans="2:49" ht="7.5" customHeight="1" x14ac:dyDescent="0.25">
      <c r="B71" s="61" t="s">
        <v>63</v>
      </c>
      <c r="C71" s="61"/>
      <c r="D71" s="61"/>
      <c r="E71" s="61"/>
      <c r="F71" s="6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U71" s="56"/>
      <c r="V71" s="56"/>
      <c r="Y71" s="106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</row>
    <row r="72" spans="2:49" ht="7.5" customHeight="1" x14ac:dyDescent="0.25">
      <c r="B72" s="61"/>
      <c r="C72" s="61"/>
      <c r="D72" s="61"/>
      <c r="E72" s="61"/>
      <c r="F72" s="61"/>
      <c r="Y72" s="106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</row>
    <row r="73" spans="2:49" ht="7.5" customHeight="1" x14ac:dyDescent="0.25">
      <c r="C73" s="61">
        <f>10+'Skills - JS - OM - Lang'!Z50</f>
        <v>10</v>
      </c>
      <c r="D73" s="61"/>
      <c r="E73" s="61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U73" s="55">
        <f>'Skills - JS - OM - Lang'!Z77</f>
        <v>0</v>
      </c>
      <c r="V73" s="55"/>
      <c r="Y73" s="106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</row>
    <row r="74" spans="2:49" ht="7.5" customHeight="1" x14ac:dyDescent="0.25">
      <c r="C74" s="61"/>
      <c r="D74" s="61"/>
      <c r="E74" s="6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U74" s="56"/>
      <c r="V74" s="56"/>
      <c r="Y74" s="106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</row>
    <row r="75" spans="2:49" ht="7.5" customHeight="1" x14ac:dyDescent="0.25">
      <c r="C75" s="61"/>
      <c r="D75" s="61"/>
      <c r="E75" s="61"/>
      <c r="Y75" s="106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</row>
    <row r="76" spans="2:49" ht="7.5" customHeight="1" x14ac:dyDescent="0.25">
      <c r="C76" s="61"/>
      <c r="D76" s="61"/>
      <c r="E76" s="61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U76" s="55">
        <f>'Skills - JS - OM - Lang'!Z80</f>
        <v>0</v>
      </c>
      <c r="V76" s="55"/>
      <c r="Y76" s="106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</row>
    <row r="77" spans="2:49" ht="7.5" customHeight="1" x14ac:dyDescent="0.25"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U77" s="56"/>
      <c r="V77" s="56"/>
      <c r="Y77" s="106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</row>
    <row r="78" spans="2:49" ht="7.5" customHeight="1" x14ac:dyDescent="0.25">
      <c r="Y78" s="106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</row>
    <row r="79" spans="2:49" ht="7.5" customHeight="1" x14ac:dyDescent="0.25"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5"/>
      <c r="AS79" s="45"/>
      <c r="AT79" s="45"/>
      <c r="AU79" s="45"/>
      <c r="AV79" s="45"/>
      <c r="AW79" s="45"/>
    </row>
    <row r="80" spans="2:49" ht="7.5" customHeight="1" x14ac:dyDescent="0.25">
      <c r="L80" s="55" t="s">
        <v>112</v>
      </c>
      <c r="M80" s="55"/>
      <c r="O80" s="108" t="s">
        <v>113</v>
      </c>
      <c r="P80" s="108"/>
      <c r="Q80" s="108"/>
      <c r="R80" s="108"/>
      <c r="S80" s="108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50" t="s">
        <v>147</v>
      </c>
      <c r="AS80" s="50"/>
      <c r="AT80" s="22"/>
      <c r="AU80" s="22"/>
      <c r="AV80" s="46">
        <f>Sorts!AV4</f>
        <v>10</v>
      </c>
      <c r="AW80" s="47"/>
    </row>
    <row r="81" spans="2:49" ht="7.5" customHeight="1" x14ac:dyDescent="0.15">
      <c r="L81" s="56"/>
      <c r="M81" s="56"/>
      <c r="O81" s="109"/>
      <c r="P81" s="109"/>
      <c r="Q81" s="109"/>
      <c r="R81" s="109"/>
      <c r="S81" s="109"/>
      <c r="AR81" s="50"/>
      <c r="AS81" s="50"/>
      <c r="AV81" s="48"/>
      <c r="AW81" s="49"/>
    </row>
    <row r="82" spans="2:49" ht="7.5" customHeight="1" x14ac:dyDescent="0.15">
      <c r="B82" s="57" t="s">
        <v>133</v>
      </c>
      <c r="C82" s="57"/>
      <c r="D82" s="57"/>
      <c r="E82" s="57"/>
      <c r="F82" s="12"/>
      <c r="G82" s="12"/>
      <c r="H82" s="12"/>
      <c r="U82" s="68" t="s">
        <v>89</v>
      </c>
      <c r="V82" s="69"/>
      <c r="W82" s="69"/>
      <c r="X82" s="69"/>
      <c r="Y82" s="70"/>
      <c r="AR82" s="51"/>
      <c r="AS82" s="51"/>
    </row>
    <row r="83" spans="2:49" ht="7.5" customHeight="1" x14ac:dyDescent="0.15">
      <c r="B83" s="112"/>
      <c r="C83" s="113"/>
      <c r="D83" s="113"/>
      <c r="E83" s="113"/>
      <c r="F83" s="113"/>
      <c r="G83" s="113"/>
      <c r="H83" s="113"/>
      <c r="I83" s="113"/>
      <c r="J83" s="114"/>
      <c r="L83" s="117" t="str">
        <f>IF(COUNTA(B83),Attaques!M12,"")</f>
        <v/>
      </c>
      <c r="M83" s="118"/>
      <c r="O83" s="85"/>
      <c r="P83" s="87"/>
      <c r="Q83" s="123" t="s">
        <v>117</v>
      </c>
      <c r="R83" s="117">
        <f>Attaques!M18</f>
        <v>0</v>
      </c>
      <c r="S83" s="118"/>
      <c r="T83" s="28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</row>
    <row r="84" spans="2:49" ht="7.5" customHeight="1" x14ac:dyDescent="0.15">
      <c r="B84" s="115"/>
      <c r="C84" s="111"/>
      <c r="D84" s="111"/>
      <c r="E84" s="111"/>
      <c r="F84" s="111"/>
      <c r="G84" s="111"/>
      <c r="H84" s="111"/>
      <c r="I84" s="111"/>
      <c r="J84" s="116"/>
      <c r="L84" s="119"/>
      <c r="M84" s="120"/>
      <c r="O84" s="88"/>
      <c r="P84" s="90"/>
      <c r="Q84" s="123"/>
      <c r="R84" s="119"/>
      <c r="S84" s="120"/>
      <c r="T84" s="28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</row>
    <row r="85" spans="2:49" ht="7.5" customHeight="1" x14ac:dyDescent="0.15"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</row>
    <row r="86" spans="2:49" ht="7.5" customHeight="1" x14ac:dyDescent="0.15">
      <c r="B86" s="57" t="s">
        <v>134</v>
      </c>
      <c r="C86" s="57"/>
      <c r="D86" s="57"/>
      <c r="E86" s="57"/>
      <c r="F86" s="12"/>
      <c r="G86" s="12"/>
      <c r="H86" s="12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7" spans="2:49" ht="7.5" customHeight="1" x14ac:dyDescent="0.15">
      <c r="B87" s="112"/>
      <c r="C87" s="113"/>
      <c r="D87" s="113"/>
      <c r="E87" s="113"/>
      <c r="F87" s="113"/>
      <c r="G87" s="113"/>
      <c r="H87" s="113"/>
      <c r="I87" s="113"/>
      <c r="J87" s="114"/>
      <c r="L87" s="117" t="str">
        <f>IF(COUNTA(B87),Attaques!M30,"")</f>
        <v/>
      </c>
      <c r="M87" s="118"/>
      <c r="O87" s="85"/>
      <c r="P87" s="87"/>
      <c r="Q87" s="123" t="s">
        <v>117</v>
      </c>
      <c r="R87" s="117">
        <f>Attaques!M36</f>
        <v>0</v>
      </c>
      <c r="S87" s="118"/>
      <c r="T87" s="28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</row>
    <row r="88" spans="2:49" ht="7.5" customHeight="1" x14ac:dyDescent="0.15">
      <c r="B88" s="115"/>
      <c r="C88" s="111"/>
      <c r="D88" s="111"/>
      <c r="E88" s="111"/>
      <c r="F88" s="111"/>
      <c r="G88" s="111"/>
      <c r="H88" s="111"/>
      <c r="I88" s="111"/>
      <c r="J88" s="116"/>
      <c r="L88" s="119"/>
      <c r="M88" s="120"/>
      <c r="O88" s="88"/>
      <c r="P88" s="90"/>
      <c r="Q88" s="123"/>
      <c r="R88" s="119"/>
      <c r="S88" s="120"/>
      <c r="T88" s="28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</row>
    <row r="89" spans="2:49" ht="7.5" customHeight="1" x14ac:dyDescent="0.15"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</row>
    <row r="90" spans="2:49" ht="7.5" customHeight="1" x14ac:dyDescent="0.15">
      <c r="B90" s="57" t="s">
        <v>135</v>
      </c>
      <c r="C90" s="57"/>
      <c r="D90" s="57"/>
      <c r="E90" s="57"/>
      <c r="F90" s="12"/>
      <c r="G90" s="12"/>
      <c r="H90" s="12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</row>
    <row r="91" spans="2:49" ht="7.5" customHeight="1" x14ac:dyDescent="0.15">
      <c r="B91" s="112"/>
      <c r="C91" s="113"/>
      <c r="D91" s="113"/>
      <c r="E91" s="113"/>
      <c r="F91" s="113"/>
      <c r="G91" s="113"/>
      <c r="H91" s="113"/>
      <c r="I91" s="113"/>
      <c r="J91" s="114"/>
      <c r="L91" s="117" t="str">
        <f>IF(COUNTA(B91),Attaques!M48,"")</f>
        <v/>
      </c>
      <c r="M91" s="118"/>
      <c r="O91" s="85"/>
      <c r="P91" s="87"/>
      <c r="Q91" s="123" t="s">
        <v>117</v>
      </c>
      <c r="R91" s="117">
        <f>Attaques!M54</f>
        <v>0</v>
      </c>
      <c r="S91" s="118"/>
      <c r="T91" s="28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</row>
    <row r="92" spans="2:49" ht="7.5" customHeight="1" x14ac:dyDescent="0.15">
      <c r="B92" s="115"/>
      <c r="C92" s="111"/>
      <c r="D92" s="111"/>
      <c r="E92" s="111"/>
      <c r="F92" s="111"/>
      <c r="G92" s="111"/>
      <c r="H92" s="111"/>
      <c r="I92" s="111"/>
      <c r="J92" s="116"/>
      <c r="L92" s="119"/>
      <c r="M92" s="120"/>
      <c r="O92" s="88"/>
      <c r="P92" s="90"/>
      <c r="Q92" s="123"/>
      <c r="R92" s="119"/>
      <c r="S92" s="120"/>
      <c r="T92" s="28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</row>
    <row r="93" spans="2:49" ht="7.5" customHeight="1" x14ac:dyDescent="0.15"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2:49" ht="7.5" customHeight="1" x14ac:dyDescent="0.15">
      <c r="B94" s="57" t="s">
        <v>136</v>
      </c>
      <c r="C94" s="57"/>
      <c r="D94" s="57"/>
      <c r="E94" s="57"/>
      <c r="F94" s="12"/>
      <c r="G94" s="12"/>
      <c r="H94" s="12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2:49" ht="7.5" customHeight="1" x14ac:dyDescent="0.15">
      <c r="B95" s="112"/>
      <c r="C95" s="113"/>
      <c r="D95" s="113"/>
      <c r="E95" s="113"/>
      <c r="F95" s="113"/>
      <c r="G95" s="113"/>
      <c r="H95" s="113"/>
      <c r="I95" s="113"/>
      <c r="J95" s="114"/>
      <c r="L95" s="117" t="str">
        <f>IF(COUNTA(B95),Attaques!M66,"")</f>
        <v/>
      </c>
      <c r="M95" s="118"/>
      <c r="O95" s="85"/>
      <c r="P95" s="87"/>
      <c r="Q95" s="123" t="s">
        <v>117</v>
      </c>
      <c r="R95" s="117">
        <f>Attaques!M72</f>
        <v>0</v>
      </c>
      <c r="S95" s="118"/>
      <c r="T95" s="28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</row>
    <row r="96" spans="2:49" ht="7.5" customHeight="1" x14ac:dyDescent="0.15">
      <c r="B96" s="115"/>
      <c r="C96" s="111"/>
      <c r="D96" s="111"/>
      <c r="E96" s="111"/>
      <c r="F96" s="111"/>
      <c r="G96" s="111"/>
      <c r="H96" s="111"/>
      <c r="I96" s="111"/>
      <c r="J96" s="116"/>
      <c r="L96" s="119"/>
      <c r="M96" s="120"/>
      <c r="O96" s="88"/>
      <c r="P96" s="90"/>
      <c r="Q96" s="123"/>
      <c r="R96" s="119"/>
      <c r="S96" s="120"/>
      <c r="T96" s="28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</row>
    <row r="97" spans="2:49" ht="7.5" customHeight="1" x14ac:dyDescent="0.15"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2:49" ht="7.5" customHeight="1" x14ac:dyDescent="0.15">
      <c r="B98" s="57" t="s">
        <v>137</v>
      </c>
      <c r="C98" s="57"/>
      <c r="D98" s="57"/>
      <c r="E98" s="57"/>
      <c r="F98" s="12"/>
      <c r="G98" s="12"/>
      <c r="H98" s="12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99" spans="2:49" ht="7.5" customHeight="1" x14ac:dyDescent="0.15">
      <c r="B99" s="112"/>
      <c r="C99" s="113"/>
      <c r="D99" s="113"/>
      <c r="E99" s="113"/>
      <c r="F99" s="113"/>
      <c r="G99" s="113"/>
      <c r="H99" s="113"/>
      <c r="I99" s="113"/>
      <c r="J99" s="114"/>
      <c r="L99" s="117" t="str">
        <f>IF(COUNTA(B99),Attaques!M84,"")</f>
        <v/>
      </c>
      <c r="M99" s="118"/>
      <c r="O99" s="85"/>
      <c r="P99" s="87"/>
      <c r="Q99" s="123" t="s">
        <v>117</v>
      </c>
      <c r="R99" s="117">
        <f>Attaques!M90</f>
        <v>0</v>
      </c>
      <c r="S99" s="118"/>
      <c r="T99" s="28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</row>
    <row r="100" spans="2:49" ht="7.5" customHeight="1" x14ac:dyDescent="0.15">
      <c r="B100" s="115"/>
      <c r="C100" s="111"/>
      <c r="D100" s="111"/>
      <c r="E100" s="111"/>
      <c r="F100" s="111"/>
      <c r="G100" s="111"/>
      <c r="H100" s="111"/>
      <c r="I100" s="111"/>
      <c r="J100" s="116"/>
      <c r="L100" s="119"/>
      <c r="M100" s="120"/>
      <c r="O100" s="88"/>
      <c r="P100" s="90"/>
      <c r="Q100" s="123"/>
      <c r="R100" s="119"/>
      <c r="S100" s="120"/>
      <c r="T100" s="28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</row>
    <row r="101" spans="2:49" ht="7.5" customHeight="1" x14ac:dyDescent="0.15">
      <c r="R101" s="34"/>
      <c r="S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</row>
    <row r="102" spans="2:49" ht="7.5" customHeight="1" x14ac:dyDescent="0.15">
      <c r="R102" s="34"/>
      <c r="S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</row>
  </sheetData>
  <sheetProtection sheet="1" objects="1" scenarios="1" selectLockedCells="1"/>
  <customSheetViews>
    <customSheetView guid="{06AAA7C2-3293-4B58-B4C9-CC8FD6FA4C78}" scale="190" showPageBreaks="1">
      <selection activeCell="Y63" sqref="Y63:AW79"/>
      <pageMargins left="0.7" right="0.7" top="0.75" bottom="0.75" header="0.3" footer="0.3"/>
      <pageSetup paperSize="9" orientation="portrait" r:id="rId1"/>
    </customSheetView>
  </customSheetViews>
  <mergeCells count="180">
    <mergeCell ref="Y77:AW77"/>
    <mergeCell ref="Y78:AW78"/>
    <mergeCell ref="Y68:AW68"/>
    <mergeCell ref="Y69:AW69"/>
    <mergeCell ref="Y70:AW70"/>
    <mergeCell ref="Y71:AW71"/>
    <mergeCell ref="Y72:AW72"/>
    <mergeCell ref="Y73:AW73"/>
    <mergeCell ref="Y74:AW74"/>
    <mergeCell ref="Y75:AW75"/>
    <mergeCell ref="Y76:AW76"/>
    <mergeCell ref="Y65:AW65"/>
    <mergeCell ref="Y66:AW66"/>
    <mergeCell ref="Y67:AW67"/>
    <mergeCell ref="Y62:AC62"/>
    <mergeCell ref="AP53:AR55"/>
    <mergeCell ref="AT53:AV55"/>
    <mergeCell ref="AH57:AJ59"/>
    <mergeCell ref="AL57:AN59"/>
    <mergeCell ref="AP57:AR59"/>
    <mergeCell ref="AT57:AV59"/>
    <mergeCell ref="U83:AW84"/>
    <mergeCell ref="U87:AW88"/>
    <mergeCell ref="U91:AW92"/>
    <mergeCell ref="U95:AW96"/>
    <mergeCell ref="U99:AW100"/>
    <mergeCell ref="Q83:Q84"/>
    <mergeCell ref="Q87:Q88"/>
    <mergeCell ref="Q91:Q92"/>
    <mergeCell ref="Q95:Q96"/>
    <mergeCell ref="Q99:Q100"/>
    <mergeCell ref="R83:S84"/>
    <mergeCell ref="R87:S88"/>
    <mergeCell ref="R91:S92"/>
    <mergeCell ref="R95:S96"/>
    <mergeCell ref="R99:S100"/>
    <mergeCell ref="O83:P84"/>
    <mergeCell ref="O87:P88"/>
    <mergeCell ref="O91:P92"/>
    <mergeCell ref="O95:P96"/>
    <mergeCell ref="O99:P100"/>
    <mergeCell ref="B95:J96"/>
    <mergeCell ref="L95:M96"/>
    <mergeCell ref="B98:E98"/>
    <mergeCell ref="B99:J100"/>
    <mergeCell ref="L99:M100"/>
    <mergeCell ref="B90:E90"/>
    <mergeCell ref="B91:J92"/>
    <mergeCell ref="L91:M92"/>
    <mergeCell ref="B94:E94"/>
    <mergeCell ref="B83:J84"/>
    <mergeCell ref="L83:M84"/>
    <mergeCell ref="B86:E86"/>
    <mergeCell ref="B87:J88"/>
    <mergeCell ref="L87:M88"/>
    <mergeCell ref="B82:E82"/>
    <mergeCell ref="L80:M81"/>
    <mergeCell ref="O80:S81"/>
    <mergeCell ref="U82:Y82"/>
    <mergeCell ref="C73:E76"/>
    <mergeCell ref="B71:F72"/>
    <mergeCell ref="Z53:AB55"/>
    <mergeCell ref="AD53:AF55"/>
    <mergeCell ref="Z57:AB59"/>
    <mergeCell ref="AD57:AF59"/>
    <mergeCell ref="I73:S74"/>
    <mergeCell ref="U73:V74"/>
    <mergeCell ref="I76:S77"/>
    <mergeCell ref="U76:V77"/>
    <mergeCell ref="I64:S65"/>
    <mergeCell ref="U64:V65"/>
    <mergeCell ref="I67:S68"/>
    <mergeCell ref="U67:V68"/>
    <mergeCell ref="I70:S71"/>
    <mergeCell ref="C53:E55"/>
    <mergeCell ref="C56:E58"/>
    <mergeCell ref="C61:E62"/>
    <mergeCell ref="Y63:AW63"/>
    <mergeCell ref="Y64:AW64"/>
    <mergeCell ref="Z51:AV52"/>
    <mergeCell ref="AT31:AV32"/>
    <mergeCell ref="AT34:AV37"/>
    <mergeCell ref="AT41:AV42"/>
    <mergeCell ref="Y32:AQ32"/>
    <mergeCell ref="Y33:AQ33"/>
    <mergeCell ref="Y34:AQ34"/>
    <mergeCell ref="Y35:AQ35"/>
    <mergeCell ref="Y36:AQ36"/>
    <mergeCell ref="Y37:AQ37"/>
    <mergeCell ref="Y38:AQ38"/>
    <mergeCell ref="Y39:AQ39"/>
    <mergeCell ref="Y40:AQ40"/>
    <mergeCell ref="Y41:AQ41"/>
    <mergeCell ref="Y42:AQ42"/>
    <mergeCell ref="Y43:AQ43"/>
    <mergeCell ref="Y44:AQ44"/>
    <mergeCell ref="Y45:AQ45"/>
    <mergeCell ref="Y46:AQ46"/>
    <mergeCell ref="Y47:AQ47"/>
    <mergeCell ref="Y48:AQ48"/>
    <mergeCell ref="Y49:AQ49"/>
    <mergeCell ref="AT44:AV47"/>
    <mergeCell ref="I37:S38"/>
    <mergeCell ref="U37:V38"/>
    <mergeCell ref="I40:S41"/>
    <mergeCell ref="U40:V41"/>
    <mergeCell ref="I43:S44"/>
    <mergeCell ref="U43:V44"/>
    <mergeCell ref="I28:S29"/>
    <mergeCell ref="U28:V29"/>
    <mergeCell ref="I31:S32"/>
    <mergeCell ref="U31:V32"/>
    <mergeCell ref="I34:S35"/>
    <mergeCell ref="U34:V35"/>
    <mergeCell ref="C31:E32"/>
    <mergeCell ref="C33:E35"/>
    <mergeCell ref="I19:S20"/>
    <mergeCell ref="U19:V20"/>
    <mergeCell ref="I22:S23"/>
    <mergeCell ref="U22:V23"/>
    <mergeCell ref="I25:S26"/>
    <mergeCell ref="U25:V26"/>
    <mergeCell ref="AL2:AR2"/>
    <mergeCell ref="AL3:AR4"/>
    <mergeCell ref="C13:E15"/>
    <mergeCell ref="C16:E18"/>
    <mergeCell ref="C11:E12"/>
    <mergeCell ref="V2:AB2"/>
    <mergeCell ref="V3:AB4"/>
    <mergeCell ref="V6:AB6"/>
    <mergeCell ref="V7:AB8"/>
    <mergeCell ref="B2:T3"/>
    <mergeCell ref="B4:T8"/>
    <mergeCell ref="I13:S14"/>
    <mergeCell ref="U13:V14"/>
    <mergeCell ref="I16:S17"/>
    <mergeCell ref="U16:V17"/>
    <mergeCell ref="Y31:AC31"/>
    <mergeCell ref="AT2:AW2"/>
    <mergeCell ref="AT3:AW4"/>
    <mergeCell ref="AL6:AR6"/>
    <mergeCell ref="AL7:AR8"/>
    <mergeCell ref="C21:E22"/>
    <mergeCell ref="C23:E25"/>
    <mergeCell ref="C26:E28"/>
    <mergeCell ref="AD2:AJ2"/>
    <mergeCell ref="AD3:AJ4"/>
    <mergeCell ref="AD6:AJ6"/>
    <mergeCell ref="AD7:AJ8"/>
    <mergeCell ref="AT6:AW6"/>
    <mergeCell ref="AT7:AW8"/>
    <mergeCell ref="AT21:AV22"/>
    <mergeCell ref="AT14:AV16"/>
    <mergeCell ref="AT11:AV12"/>
    <mergeCell ref="Y11:AD11"/>
    <mergeCell ref="AT24:AV27"/>
    <mergeCell ref="AV80:AW81"/>
    <mergeCell ref="AR80:AS82"/>
    <mergeCell ref="C63:E65"/>
    <mergeCell ref="C66:E68"/>
    <mergeCell ref="C36:E38"/>
    <mergeCell ref="C41:E42"/>
    <mergeCell ref="C43:E45"/>
    <mergeCell ref="C46:E48"/>
    <mergeCell ref="C51:E52"/>
    <mergeCell ref="U70:V71"/>
    <mergeCell ref="I55:S56"/>
    <mergeCell ref="U55:V56"/>
    <mergeCell ref="I58:S59"/>
    <mergeCell ref="U58:V59"/>
    <mergeCell ref="I61:S62"/>
    <mergeCell ref="U61:V62"/>
    <mergeCell ref="I46:S47"/>
    <mergeCell ref="U46:V47"/>
    <mergeCell ref="I49:S50"/>
    <mergeCell ref="U49:V50"/>
    <mergeCell ref="I52:S53"/>
    <mergeCell ref="U52:V53"/>
    <mergeCell ref="AH53:AJ55"/>
    <mergeCell ref="AL53:AN55"/>
  </mergeCells>
  <dataValidations count="2">
    <dataValidation type="list" allowBlank="1" showInputMessage="1" showErrorMessage="1" sqref="AD7:AJ8">
      <formula1>"Non Aligné,Loyal Bon,Loyal Neutre,Loyal Mauvais,Neutre Bon,Neutre,Neutre Mauvais,Chaotique Bon,Chaotique Neutre,Chaotique Mauvais"</formula1>
    </dataValidation>
    <dataValidation type="list" allowBlank="1" showInputMessage="1" showErrorMessage="1" sqref="AT3:AW4">
      <formula1>"Masculin,Féminin"</formula1>
    </dataValidation>
  </dataValidation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B2:AW99"/>
  <sheetViews>
    <sheetView topLeftCell="A67" zoomScale="145" zoomScaleNormal="145" workbookViewId="0">
      <selection activeCell="AN71" sqref="AN71:AO78"/>
    </sheetView>
  </sheetViews>
  <sheetFormatPr baseColWidth="10" defaultColWidth="1.7109375" defaultRowHeight="7.5" customHeight="1" x14ac:dyDescent="0.25"/>
  <sheetData>
    <row r="2" spans="2:49" ht="7.5" customHeight="1" x14ac:dyDescent="0.25">
      <c r="B2" s="150" t="s">
        <v>120</v>
      </c>
      <c r="C2" s="151"/>
      <c r="D2" s="151"/>
      <c r="E2" s="151"/>
      <c r="F2" s="151"/>
      <c r="G2" s="151"/>
      <c r="H2" s="151"/>
      <c r="I2" s="151"/>
      <c r="J2" s="151"/>
      <c r="K2" s="152"/>
      <c r="N2" s="136" t="s">
        <v>123</v>
      </c>
      <c r="O2" s="137"/>
      <c r="Q2" s="136" t="s">
        <v>101</v>
      </c>
      <c r="R2" s="137"/>
      <c r="T2" s="136" t="s">
        <v>124</v>
      </c>
      <c r="U2" s="137"/>
      <c r="W2" s="136" t="s">
        <v>2</v>
      </c>
      <c r="X2" s="137"/>
      <c r="Z2" s="136"/>
      <c r="AA2" s="137"/>
      <c r="AC2" s="136"/>
      <c r="AD2" s="137"/>
      <c r="AF2" s="136"/>
      <c r="AG2" s="137"/>
      <c r="AI2" s="136" t="s">
        <v>152</v>
      </c>
      <c r="AJ2" s="137"/>
      <c r="AL2" s="136" t="s">
        <v>153</v>
      </c>
      <c r="AM2" s="137"/>
      <c r="AO2" s="57" t="s">
        <v>101</v>
      </c>
      <c r="AP2" s="57"/>
      <c r="AQ2" s="57"/>
      <c r="AR2" s="57"/>
      <c r="AS2" s="36"/>
      <c r="AT2" s="36"/>
      <c r="AU2" s="36"/>
      <c r="AV2" s="36"/>
      <c r="AW2" s="36"/>
    </row>
    <row r="3" spans="2:49" ht="7.5" customHeight="1" x14ac:dyDescent="0.25">
      <c r="B3" s="153"/>
      <c r="C3" s="154"/>
      <c r="D3" s="154"/>
      <c r="E3" s="154"/>
      <c r="F3" s="154"/>
      <c r="G3" s="154"/>
      <c r="H3" s="154"/>
      <c r="I3" s="154"/>
      <c r="J3" s="154"/>
      <c r="K3" s="155"/>
      <c r="N3" s="138"/>
      <c r="O3" s="139"/>
      <c r="Q3" s="138"/>
      <c r="R3" s="139"/>
      <c r="T3" s="138"/>
      <c r="U3" s="139"/>
      <c r="W3" s="138"/>
      <c r="X3" s="139"/>
      <c r="Z3" s="138"/>
      <c r="AA3" s="139"/>
      <c r="AC3" s="138"/>
      <c r="AD3" s="139"/>
      <c r="AF3" s="138"/>
      <c r="AG3" s="139"/>
      <c r="AI3" s="138"/>
      <c r="AJ3" s="139"/>
      <c r="AL3" s="138"/>
      <c r="AM3" s="139"/>
      <c r="AO3" s="158"/>
      <c r="AP3" s="159"/>
      <c r="AQ3" s="159"/>
      <c r="AR3" s="159"/>
      <c r="AS3" s="159"/>
      <c r="AT3" s="159"/>
      <c r="AU3" s="159"/>
      <c r="AV3" s="159"/>
      <c r="AW3" s="160"/>
    </row>
    <row r="4" spans="2:49" ht="7.5" customHeight="1" x14ac:dyDescent="0.25">
      <c r="N4" s="138"/>
      <c r="O4" s="139"/>
      <c r="Q4" s="138"/>
      <c r="R4" s="139"/>
      <c r="T4" s="138"/>
      <c r="U4" s="139"/>
      <c r="W4" s="138"/>
      <c r="X4" s="139"/>
      <c r="Z4" s="138"/>
      <c r="AA4" s="139"/>
      <c r="AC4" s="138"/>
      <c r="AD4" s="139"/>
      <c r="AF4" s="138"/>
      <c r="AG4" s="139"/>
      <c r="AI4" s="138"/>
      <c r="AJ4" s="139"/>
      <c r="AL4" s="138"/>
      <c r="AM4" s="139"/>
      <c r="AO4" s="161"/>
      <c r="AP4" s="162"/>
      <c r="AQ4" s="162"/>
      <c r="AR4" s="162"/>
      <c r="AS4" s="162"/>
      <c r="AT4" s="162"/>
      <c r="AU4" s="162"/>
      <c r="AV4" s="162"/>
      <c r="AW4" s="163"/>
    </row>
    <row r="5" spans="2:49" ht="7.5" customHeight="1" x14ac:dyDescent="0.25">
      <c r="B5" s="172">
        <f>B11+AI11</f>
        <v>10</v>
      </c>
      <c r="C5" s="173"/>
      <c r="E5" s="171" t="s">
        <v>152</v>
      </c>
      <c r="F5" s="171"/>
      <c r="G5" s="171"/>
      <c r="H5" s="171"/>
      <c r="I5" s="171"/>
      <c r="J5" s="171"/>
      <c r="K5" s="171"/>
      <c r="N5" s="138"/>
      <c r="O5" s="139"/>
      <c r="Q5" s="138"/>
      <c r="R5" s="139"/>
      <c r="T5" s="138"/>
      <c r="U5" s="139"/>
      <c r="W5" s="138"/>
      <c r="X5" s="139"/>
      <c r="Z5" s="138"/>
      <c r="AA5" s="139"/>
      <c r="AC5" s="138"/>
      <c r="AD5" s="139"/>
      <c r="AF5" s="138"/>
      <c r="AG5" s="139"/>
      <c r="AI5" s="138"/>
      <c r="AJ5" s="139"/>
      <c r="AL5" s="138"/>
      <c r="AM5" s="139"/>
      <c r="AO5" s="161"/>
      <c r="AP5" s="162"/>
      <c r="AQ5" s="162"/>
      <c r="AR5" s="162"/>
      <c r="AS5" s="162"/>
      <c r="AT5" s="162"/>
      <c r="AU5" s="162"/>
      <c r="AV5" s="162"/>
      <c r="AW5" s="163"/>
    </row>
    <row r="6" spans="2:49" ht="7.5" customHeight="1" x14ac:dyDescent="0.25">
      <c r="B6" s="174"/>
      <c r="C6" s="175"/>
      <c r="E6" s="154"/>
      <c r="F6" s="154"/>
      <c r="G6" s="154"/>
      <c r="H6" s="154"/>
      <c r="I6" s="154"/>
      <c r="J6" s="154"/>
      <c r="K6" s="154"/>
      <c r="N6" s="138"/>
      <c r="O6" s="139"/>
      <c r="Q6" s="138"/>
      <c r="R6" s="139"/>
      <c r="T6" s="138"/>
      <c r="U6" s="139"/>
      <c r="W6" s="138"/>
      <c r="X6" s="139"/>
      <c r="Z6" s="138"/>
      <c r="AA6" s="139"/>
      <c r="AC6" s="138"/>
      <c r="AD6" s="139"/>
      <c r="AF6" s="138"/>
      <c r="AG6" s="139"/>
      <c r="AI6" s="138"/>
      <c r="AJ6" s="139"/>
      <c r="AL6" s="138"/>
      <c r="AM6" s="139"/>
      <c r="AO6" s="161"/>
      <c r="AP6" s="162"/>
      <c r="AQ6" s="162"/>
      <c r="AR6" s="162"/>
      <c r="AS6" s="162"/>
      <c r="AT6" s="162"/>
      <c r="AU6" s="162"/>
      <c r="AV6" s="162"/>
      <c r="AW6" s="163"/>
    </row>
    <row r="7" spans="2:49" ht="7.5" customHeight="1" x14ac:dyDescent="0.25">
      <c r="N7" s="138"/>
      <c r="O7" s="139"/>
      <c r="Q7" s="138"/>
      <c r="R7" s="139"/>
      <c r="T7" s="138"/>
      <c r="U7" s="139"/>
      <c r="W7" s="138"/>
      <c r="X7" s="139"/>
      <c r="Z7" s="138"/>
      <c r="AA7" s="139"/>
      <c r="AC7" s="138"/>
      <c r="AD7" s="139"/>
      <c r="AF7" s="138"/>
      <c r="AG7" s="139"/>
      <c r="AI7" s="138"/>
      <c r="AJ7" s="139"/>
      <c r="AL7" s="138"/>
      <c r="AM7" s="139"/>
      <c r="AO7" s="161"/>
      <c r="AP7" s="162"/>
      <c r="AQ7" s="162"/>
      <c r="AR7" s="162"/>
      <c r="AS7" s="162"/>
      <c r="AT7" s="162"/>
      <c r="AU7" s="162"/>
      <c r="AV7" s="162"/>
      <c r="AW7" s="163"/>
    </row>
    <row r="8" spans="2:49" ht="7.5" customHeight="1" x14ac:dyDescent="0.25">
      <c r="B8" s="172">
        <f>B11+AL11</f>
        <v>10</v>
      </c>
      <c r="C8" s="173"/>
      <c r="E8" s="171" t="s">
        <v>153</v>
      </c>
      <c r="F8" s="171"/>
      <c r="G8" s="171"/>
      <c r="H8" s="171"/>
      <c r="I8" s="171"/>
      <c r="J8" s="171"/>
      <c r="K8" s="171"/>
      <c r="N8" s="138"/>
      <c r="O8" s="139"/>
      <c r="Q8" s="138"/>
      <c r="R8" s="139"/>
      <c r="T8" s="138"/>
      <c r="U8" s="139"/>
      <c r="W8" s="138"/>
      <c r="X8" s="139"/>
      <c r="Z8" s="138"/>
      <c r="AA8" s="139"/>
      <c r="AC8" s="138"/>
      <c r="AD8" s="139"/>
      <c r="AF8" s="138"/>
      <c r="AG8" s="139"/>
      <c r="AI8" s="138"/>
      <c r="AJ8" s="139"/>
      <c r="AL8" s="138"/>
      <c r="AM8" s="139"/>
      <c r="AO8" s="161"/>
      <c r="AP8" s="162"/>
      <c r="AQ8" s="162"/>
      <c r="AR8" s="162"/>
      <c r="AS8" s="162"/>
      <c r="AT8" s="162"/>
      <c r="AU8" s="162"/>
      <c r="AV8" s="162"/>
      <c r="AW8" s="163"/>
    </row>
    <row r="9" spans="2:49" ht="7.5" customHeight="1" x14ac:dyDescent="0.25">
      <c r="B9" s="174"/>
      <c r="C9" s="175"/>
      <c r="E9" s="154"/>
      <c r="F9" s="154"/>
      <c r="G9" s="154"/>
      <c r="H9" s="154"/>
      <c r="I9" s="154"/>
      <c r="J9" s="154"/>
      <c r="K9" s="154"/>
      <c r="N9" s="140"/>
      <c r="O9" s="141"/>
      <c r="Q9" s="140"/>
      <c r="R9" s="141"/>
      <c r="T9" s="140"/>
      <c r="U9" s="141"/>
      <c r="W9" s="140"/>
      <c r="X9" s="141"/>
      <c r="Z9" s="140"/>
      <c r="AA9" s="141"/>
      <c r="AC9" s="140"/>
      <c r="AD9" s="141"/>
      <c r="AF9" s="140"/>
      <c r="AG9" s="141"/>
      <c r="AI9" s="140"/>
      <c r="AJ9" s="141"/>
      <c r="AL9" s="140"/>
      <c r="AM9" s="141"/>
      <c r="AO9" s="161"/>
      <c r="AP9" s="162"/>
      <c r="AQ9" s="162"/>
      <c r="AR9" s="162"/>
      <c r="AS9" s="162"/>
      <c r="AT9" s="162"/>
      <c r="AU9" s="162"/>
      <c r="AV9" s="162"/>
      <c r="AW9" s="163"/>
    </row>
    <row r="10" spans="2:49" ht="7.5" customHeight="1" x14ac:dyDescent="0.25">
      <c r="AO10" s="161"/>
      <c r="AP10" s="162"/>
      <c r="AQ10" s="162"/>
      <c r="AR10" s="162"/>
      <c r="AS10" s="162"/>
      <c r="AT10" s="162"/>
      <c r="AU10" s="162"/>
      <c r="AV10" s="162"/>
      <c r="AW10" s="163"/>
    </row>
    <row r="11" spans="2:49" ht="7.5" customHeight="1" x14ac:dyDescent="0.25">
      <c r="B11" s="167">
        <f>N11+Q11+T11+W11+Z11+AC11+AF11</f>
        <v>10</v>
      </c>
      <c r="C11" s="168"/>
      <c r="E11" s="171" t="s">
        <v>151</v>
      </c>
      <c r="F11" s="171"/>
      <c r="G11" s="171"/>
      <c r="H11" s="171"/>
      <c r="I11" s="171"/>
      <c r="J11" s="171"/>
      <c r="K11" s="171"/>
      <c r="N11" s="146">
        <v>10</v>
      </c>
      <c r="O11" s="147"/>
      <c r="Q11" s="146"/>
      <c r="R11" s="147"/>
      <c r="T11" s="146"/>
      <c r="U11" s="147"/>
      <c r="W11" s="146"/>
      <c r="X11" s="147"/>
      <c r="Z11" s="146"/>
      <c r="AA11" s="147"/>
      <c r="AC11" s="146"/>
      <c r="AD11" s="147"/>
      <c r="AF11" s="146"/>
      <c r="AG11" s="147"/>
      <c r="AI11" s="146"/>
      <c r="AJ11" s="147"/>
      <c r="AL11" s="146"/>
      <c r="AM11" s="147"/>
      <c r="AO11" s="161"/>
      <c r="AP11" s="162"/>
      <c r="AQ11" s="162"/>
      <c r="AR11" s="162"/>
      <c r="AS11" s="162"/>
      <c r="AT11" s="162"/>
      <c r="AU11" s="162"/>
      <c r="AV11" s="162"/>
      <c r="AW11" s="163"/>
    </row>
    <row r="12" spans="2:49" ht="7.5" customHeight="1" x14ac:dyDescent="0.25">
      <c r="B12" s="169"/>
      <c r="C12" s="170"/>
      <c r="E12" s="154"/>
      <c r="F12" s="154"/>
      <c r="G12" s="154"/>
      <c r="H12" s="154"/>
      <c r="I12" s="154"/>
      <c r="J12" s="154"/>
      <c r="K12" s="154"/>
      <c r="N12" s="148"/>
      <c r="O12" s="149"/>
      <c r="Q12" s="148"/>
      <c r="R12" s="149"/>
      <c r="T12" s="148"/>
      <c r="U12" s="149"/>
      <c r="W12" s="148"/>
      <c r="X12" s="149"/>
      <c r="Z12" s="148"/>
      <c r="AA12" s="149"/>
      <c r="AC12" s="148"/>
      <c r="AD12" s="149"/>
      <c r="AF12" s="148"/>
      <c r="AG12" s="149"/>
      <c r="AI12" s="148"/>
      <c r="AJ12" s="149"/>
      <c r="AL12" s="148"/>
      <c r="AM12" s="149"/>
      <c r="AO12" s="164"/>
      <c r="AP12" s="165"/>
      <c r="AQ12" s="165"/>
      <c r="AR12" s="165"/>
      <c r="AS12" s="165"/>
      <c r="AT12" s="165"/>
      <c r="AU12" s="165"/>
      <c r="AV12" s="165"/>
      <c r="AW12" s="166"/>
    </row>
    <row r="16" spans="2:49" ht="7.5" customHeight="1" x14ac:dyDescent="0.25">
      <c r="B16" s="176" t="s">
        <v>94</v>
      </c>
      <c r="C16" s="177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"/>
      <c r="Q16" s="23"/>
      <c r="R16" s="176" t="s">
        <v>95</v>
      </c>
      <c r="S16" s="177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33"/>
      <c r="AG16" s="33"/>
      <c r="AH16" s="176" t="s">
        <v>96</v>
      </c>
      <c r="AI16" s="177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2:49" ht="7.5" customHeight="1" x14ac:dyDescent="0.25">
      <c r="B17" s="178"/>
      <c r="C17" s="179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7"/>
      <c r="Q17" s="23"/>
      <c r="R17" s="178"/>
      <c r="S17" s="179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33"/>
      <c r="AG17" s="33"/>
      <c r="AH17" s="178"/>
      <c r="AI17" s="179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</row>
    <row r="19" spans="2:49" ht="7.5" customHeight="1" x14ac:dyDescent="0.25">
      <c r="B19" s="180" t="s">
        <v>114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R19" s="180" t="s">
        <v>115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H19" s="180" t="s">
        <v>116</v>
      </c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27"/>
      <c r="AW19" s="127"/>
    </row>
    <row r="20" spans="2:49" ht="7.5" customHeight="1" x14ac:dyDescent="0.25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29"/>
      <c r="AW20" s="129"/>
    </row>
    <row r="22" spans="2:49" ht="7.5" customHeight="1" x14ac:dyDescent="0.25"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R22" s="158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H22" s="158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82"/>
      <c r="AW22" s="183"/>
    </row>
    <row r="23" spans="2:49" ht="7.5" customHeight="1" x14ac:dyDescent="0.25"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  <c r="R23" s="161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3"/>
      <c r="AH23" s="161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51"/>
      <c r="AW23" s="184"/>
    </row>
    <row r="24" spans="2:49" ht="7.5" customHeight="1" x14ac:dyDescent="0.25"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R24" s="161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H24" s="161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51"/>
      <c r="AW24" s="184"/>
    </row>
    <row r="25" spans="2:49" ht="7.5" customHeight="1" x14ac:dyDescent="0.25"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3"/>
      <c r="AH25" s="161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51"/>
      <c r="AW25" s="184"/>
    </row>
    <row r="26" spans="2:49" ht="7.5" customHeight="1" x14ac:dyDescent="0.25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3"/>
      <c r="AH26" s="161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51"/>
      <c r="AW26" s="184"/>
    </row>
    <row r="27" spans="2:49" ht="7.5" customHeight="1" x14ac:dyDescent="0.25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R27" s="161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3"/>
      <c r="AH27" s="161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51"/>
      <c r="AW27" s="184"/>
    </row>
    <row r="28" spans="2:49" ht="7.5" customHeight="1" x14ac:dyDescent="0.25"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3"/>
      <c r="AH28" s="161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51"/>
      <c r="AW28" s="184"/>
    </row>
    <row r="29" spans="2:49" ht="7.5" customHeight="1" x14ac:dyDescent="0.25"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3"/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/>
      <c r="AH29" s="161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51"/>
      <c r="AW29" s="184"/>
    </row>
    <row r="30" spans="2:49" ht="7.5" customHeight="1" x14ac:dyDescent="0.2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3"/>
      <c r="R30" s="161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3"/>
      <c r="AH30" s="161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51"/>
      <c r="AW30" s="184"/>
    </row>
    <row r="31" spans="2:49" ht="7.5" customHeight="1" x14ac:dyDescent="0.25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  <c r="R31" s="161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3"/>
      <c r="AH31" s="161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51"/>
      <c r="AW31" s="184"/>
    </row>
    <row r="32" spans="2:49" ht="7.5" customHeight="1" x14ac:dyDescent="0.25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3"/>
      <c r="AH32" s="161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51"/>
      <c r="AW32" s="184"/>
    </row>
    <row r="33" spans="2:49" ht="7.5" customHeight="1" x14ac:dyDescent="0.25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3"/>
      <c r="AH33" s="161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51"/>
      <c r="AW33" s="184"/>
    </row>
    <row r="34" spans="2:49" ht="7.5" customHeight="1" x14ac:dyDescent="0.25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3"/>
      <c r="AH34" s="161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51"/>
      <c r="AW34" s="184"/>
    </row>
    <row r="35" spans="2:49" ht="7.5" customHeight="1" x14ac:dyDescent="0.25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3"/>
      <c r="AH35" s="161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51"/>
      <c r="AW35" s="184"/>
    </row>
    <row r="36" spans="2:49" ht="7.5" customHeight="1" x14ac:dyDescent="0.25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  <c r="R36" s="161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3"/>
      <c r="AH36" s="161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51"/>
      <c r="AW36" s="184"/>
    </row>
    <row r="37" spans="2:49" ht="7.5" customHeight="1" x14ac:dyDescent="0.25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R37" s="161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3"/>
      <c r="AH37" s="161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51"/>
      <c r="AW37" s="184"/>
    </row>
    <row r="38" spans="2:49" ht="7.5" customHeight="1" x14ac:dyDescent="0.25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3"/>
      <c r="R38" s="161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3"/>
      <c r="AH38" s="161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51"/>
      <c r="AW38" s="184"/>
    </row>
    <row r="39" spans="2:49" ht="7.5" customHeight="1" x14ac:dyDescent="0.25"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R39" s="161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3"/>
      <c r="AH39" s="161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51"/>
      <c r="AW39" s="184"/>
    </row>
    <row r="40" spans="2:49" ht="7.5" customHeight="1" x14ac:dyDescent="0.25"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3"/>
      <c r="R40" s="161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3"/>
      <c r="AH40" s="161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51"/>
      <c r="AW40" s="184"/>
    </row>
    <row r="41" spans="2:49" ht="7.5" customHeight="1" x14ac:dyDescent="0.25"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3"/>
      <c r="R41" s="161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3"/>
      <c r="AH41" s="161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51"/>
      <c r="AW41" s="184"/>
    </row>
    <row r="42" spans="2:49" ht="7.5" customHeight="1" x14ac:dyDescent="0.25"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3"/>
      <c r="R42" s="161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3"/>
      <c r="AH42" s="161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51"/>
      <c r="AW42" s="184"/>
    </row>
    <row r="43" spans="2:49" ht="7.5" customHeight="1" x14ac:dyDescent="0.25"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3"/>
      <c r="R43" s="161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3"/>
      <c r="AH43" s="161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51"/>
      <c r="AW43" s="184"/>
    </row>
    <row r="44" spans="2:49" ht="7.5" customHeight="1" x14ac:dyDescent="0.25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3"/>
      <c r="R44" s="161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3"/>
      <c r="AH44" s="161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51"/>
      <c r="AW44" s="184"/>
    </row>
    <row r="45" spans="2:49" ht="7.5" customHeight="1" x14ac:dyDescent="0.25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  <c r="R45" s="161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3"/>
      <c r="AH45" s="161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51"/>
      <c r="AW45" s="184"/>
    </row>
    <row r="46" spans="2:49" ht="7.5" customHeight="1" x14ac:dyDescent="0.25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3"/>
      <c r="R46" s="161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3"/>
      <c r="AH46" s="161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51"/>
      <c r="AW46" s="184"/>
    </row>
    <row r="47" spans="2:49" ht="7.5" customHeight="1" x14ac:dyDescent="0.25"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/>
      <c r="R47" s="161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3"/>
      <c r="AH47" s="161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51"/>
      <c r="AW47" s="184"/>
    </row>
    <row r="48" spans="2:49" ht="7.5" customHeight="1" x14ac:dyDescent="0.25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3"/>
      <c r="R48" s="161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3"/>
      <c r="AH48" s="161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51"/>
      <c r="AW48" s="184"/>
    </row>
    <row r="49" spans="2:49" ht="7.5" customHeight="1" x14ac:dyDescent="0.25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3"/>
      <c r="R49" s="161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3"/>
      <c r="AH49" s="161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51"/>
      <c r="AW49" s="184"/>
    </row>
    <row r="50" spans="2:49" ht="7.5" customHeight="1" x14ac:dyDescent="0.25"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3"/>
      <c r="R50" s="161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3"/>
      <c r="AH50" s="161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51"/>
      <c r="AW50" s="184"/>
    </row>
    <row r="51" spans="2:49" ht="7.5" customHeight="1" x14ac:dyDescent="0.25"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/>
      <c r="R51" s="161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3"/>
      <c r="AH51" s="161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51"/>
      <c r="AW51" s="184"/>
    </row>
    <row r="52" spans="2:49" ht="7.5" customHeight="1" x14ac:dyDescent="0.25"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3"/>
      <c r="R52" s="161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3"/>
      <c r="AH52" s="161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51"/>
      <c r="AW52" s="184"/>
    </row>
    <row r="53" spans="2:49" ht="7.5" customHeight="1" x14ac:dyDescent="0.25"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3"/>
      <c r="R53" s="161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3"/>
      <c r="AH53" s="161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51"/>
      <c r="AW53" s="184"/>
    </row>
    <row r="54" spans="2:49" ht="7.5" customHeight="1" x14ac:dyDescent="0.25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3"/>
      <c r="R54" s="161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3"/>
      <c r="AH54" s="161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51"/>
      <c r="AW54" s="184"/>
    </row>
    <row r="55" spans="2:49" ht="7.5" customHeight="1" x14ac:dyDescent="0.25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3"/>
      <c r="R55" s="161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3"/>
      <c r="AH55" s="161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51"/>
      <c r="AW55" s="184"/>
    </row>
    <row r="56" spans="2:49" ht="7.5" customHeight="1" x14ac:dyDescent="0.25"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3"/>
      <c r="R56" s="161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3"/>
      <c r="AH56" s="161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51"/>
      <c r="AW56" s="184"/>
    </row>
    <row r="57" spans="2:49" ht="7.5" customHeight="1" x14ac:dyDescent="0.25">
      <c r="B57" s="16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3"/>
      <c r="R57" s="161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3"/>
      <c r="AH57" s="161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51"/>
      <c r="AW57" s="184"/>
    </row>
    <row r="58" spans="2:49" ht="7.5" customHeight="1" x14ac:dyDescent="0.25">
      <c r="B58" s="16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3"/>
      <c r="R58" s="161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3"/>
      <c r="AH58" s="161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51"/>
      <c r="AW58" s="184"/>
    </row>
    <row r="59" spans="2:49" ht="7.5" customHeight="1" x14ac:dyDescent="0.25">
      <c r="B59" s="16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3"/>
      <c r="R59" s="161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3"/>
      <c r="AH59" s="161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51"/>
      <c r="AW59" s="184"/>
    </row>
    <row r="60" spans="2:49" ht="7.5" customHeight="1" x14ac:dyDescent="0.25">
      <c r="B60" s="161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3"/>
      <c r="R60" s="161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3"/>
      <c r="AH60" s="161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51"/>
      <c r="AW60" s="184"/>
    </row>
    <row r="61" spans="2:49" ht="7.5" customHeight="1" x14ac:dyDescent="0.25"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3"/>
      <c r="R61" s="161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3"/>
      <c r="AH61" s="161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51"/>
      <c r="AW61" s="184"/>
    </row>
    <row r="62" spans="2:49" ht="7.5" customHeight="1" x14ac:dyDescent="0.25">
      <c r="B62" s="16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3"/>
      <c r="R62" s="161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3"/>
      <c r="AH62" s="161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51"/>
      <c r="AW62" s="184"/>
    </row>
    <row r="63" spans="2:49" ht="7.5" customHeight="1" x14ac:dyDescent="0.25">
      <c r="B63" s="161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3"/>
      <c r="R63" s="161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3"/>
      <c r="AH63" s="161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51"/>
      <c r="AW63" s="184"/>
    </row>
    <row r="64" spans="2:49" ht="7.5" customHeight="1" x14ac:dyDescent="0.25"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3"/>
      <c r="R64" s="161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3"/>
      <c r="AH64" s="161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51"/>
      <c r="AW64" s="184"/>
    </row>
    <row r="65" spans="2:49" ht="7.5" customHeight="1" x14ac:dyDescent="0.25"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3"/>
      <c r="R65" s="161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  <c r="AH65" s="161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51"/>
      <c r="AW65" s="184"/>
    </row>
    <row r="66" spans="2:49" ht="7.5" customHeight="1" x14ac:dyDescent="0.25"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3"/>
      <c r="R66" s="161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3"/>
      <c r="AH66" s="161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51"/>
      <c r="AW66" s="184"/>
    </row>
    <row r="67" spans="2:49" ht="7.5" customHeight="1" x14ac:dyDescent="0.25"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3"/>
      <c r="R67" s="161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3"/>
      <c r="AH67" s="161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51"/>
      <c r="AW67" s="184"/>
    </row>
    <row r="68" spans="2:49" ht="7.5" customHeight="1" x14ac:dyDescent="0.25">
      <c r="B68" s="164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R68" s="164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6"/>
      <c r="AH68" s="164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85"/>
      <c r="AW68" s="186"/>
    </row>
    <row r="71" spans="2:49" ht="7.5" customHeight="1" x14ac:dyDescent="0.25">
      <c r="B71" s="150" t="s">
        <v>126</v>
      </c>
      <c r="C71" s="151"/>
      <c r="D71" s="151"/>
      <c r="E71" s="151"/>
      <c r="F71" s="151"/>
      <c r="G71" s="151"/>
      <c r="H71" s="151"/>
      <c r="I71" s="151"/>
      <c r="J71" s="151"/>
      <c r="K71" s="152"/>
      <c r="N71" s="171" t="s">
        <v>157</v>
      </c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K71" s="130" t="s">
        <v>149</v>
      </c>
      <c r="AL71" s="131"/>
      <c r="AN71" s="136"/>
      <c r="AO71" s="137"/>
      <c r="AQ71" s="136"/>
      <c r="AR71" s="137"/>
      <c r="AT71" s="136"/>
      <c r="AU71" s="137"/>
    </row>
    <row r="72" spans="2:49" ht="7.5" customHeight="1" x14ac:dyDescent="0.25">
      <c r="B72" s="153"/>
      <c r="C72" s="154"/>
      <c r="D72" s="154"/>
      <c r="E72" s="154"/>
      <c r="F72" s="154"/>
      <c r="G72" s="154"/>
      <c r="H72" s="154"/>
      <c r="I72" s="154"/>
      <c r="J72" s="154"/>
      <c r="K72" s="155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K72" s="132"/>
      <c r="AL72" s="133"/>
      <c r="AN72" s="138"/>
      <c r="AO72" s="139"/>
      <c r="AQ72" s="138"/>
      <c r="AR72" s="139"/>
      <c r="AT72" s="138"/>
      <c r="AU72" s="139"/>
    </row>
    <row r="73" spans="2:49" ht="7.5" customHeight="1" x14ac:dyDescent="0.25">
      <c r="AK73" s="132"/>
      <c r="AL73" s="133"/>
      <c r="AN73" s="138"/>
      <c r="AO73" s="139"/>
      <c r="AQ73" s="138"/>
      <c r="AR73" s="139"/>
      <c r="AT73" s="138"/>
      <c r="AU73" s="139"/>
    </row>
    <row r="74" spans="2:49" ht="7.5" customHeight="1" x14ac:dyDescent="0.25">
      <c r="B74" s="150"/>
      <c r="C74" s="151"/>
      <c r="D74" s="151"/>
      <c r="E74" s="151"/>
      <c r="F74" s="151"/>
      <c r="G74" s="151"/>
      <c r="H74" s="151"/>
      <c r="I74" s="151"/>
      <c r="J74" s="151"/>
      <c r="K74" s="152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K74" s="132"/>
      <c r="AL74" s="133"/>
      <c r="AN74" s="138"/>
      <c r="AO74" s="139"/>
      <c r="AQ74" s="138"/>
      <c r="AR74" s="139"/>
      <c r="AT74" s="138"/>
      <c r="AU74" s="139"/>
    </row>
    <row r="75" spans="2:49" ht="7.5" customHeight="1" x14ac:dyDescent="0.25">
      <c r="B75" s="153"/>
      <c r="C75" s="154"/>
      <c r="D75" s="154"/>
      <c r="E75" s="154"/>
      <c r="F75" s="154"/>
      <c r="G75" s="154"/>
      <c r="H75" s="154"/>
      <c r="I75" s="154"/>
      <c r="J75" s="154"/>
      <c r="K75" s="155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K75" s="132"/>
      <c r="AL75" s="133"/>
      <c r="AN75" s="138"/>
      <c r="AO75" s="139"/>
      <c r="AQ75" s="138"/>
      <c r="AR75" s="139"/>
      <c r="AT75" s="138"/>
      <c r="AU75" s="139"/>
    </row>
    <row r="76" spans="2:49" ht="7.5" customHeight="1" x14ac:dyDescent="0.25">
      <c r="AG76" s="142" t="s">
        <v>58</v>
      </c>
      <c r="AH76" s="143"/>
      <c r="AK76" s="132"/>
      <c r="AL76" s="133"/>
      <c r="AN76" s="138"/>
      <c r="AO76" s="139"/>
      <c r="AQ76" s="138"/>
      <c r="AR76" s="139"/>
      <c r="AT76" s="138"/>
      <c r="AU76" s="139"/>
    </row>
    <row r="77" spans="2:49" ht="7.5" customHeight="1" x14ac:dyDescent="0.25">
      <c r="B77" s="150"/>
      <c r="C77" s="151"/>
      <c r="D77" s="151"/>
      <c r="E77" s="151"/>
      <c r="F77" s="151"/>
      <c r="G77" s="151"/>
      <c r="H77" s="151"/>
      <c r="I77" s="151"/>
      <c r="J77" s="151"/>
      <c r="K77" s="152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G77" s="144"/>
      <c r="AH77" s="145"/>
      <c r="AK77" s="132"/>
      <c r="AL77" s="133"/>
      <c r="AN77" s="138"/>
      <c r="AO77" s="139"/>
      <c r="AQ77" s="138"/>
      <c r="AR77" s="139"/>
      <c r="AT77" s="138"/>
      <c r="AU77" s="139"/>
    </row>
    <row r="78" spans="2:49" ht="7.5" customHeight="1" x14ac:dyDescent="0.25">
      <c r="B78" s="153"/>
      <c r="C78" s="154"/>
      <c r="D78" s="154"/>
      <c r="E78" s="154"/>
      <c r="F78" s="154"/>
      <c r="G78" s="154"/>
      <c r="H78" s="154"/>
      <c r="I78" s="154"/>
      <c r="J78" s="154"/>
      <c r="K78" s="155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K78" s="134"/>
      <c r="AL78" s="135"/>
      <c r="AN78" s="140"/>
      <c r="AO78" s="141"/>
      <c r="AQ78" s="140"/>
      <c r="AR78" s="141"/>
      <c r="AT78" s="140"/>
      <c r="AU78" s="141"/>
    </row>
    <row r="80" spans="2:49" ht="7.5" customHeight="1" x14ac:dyDescent="0.25">
      <c r="B80" s="150"/>
      <c r="C80" s="151"/>
      <c r="D80" s="151"/>
      <c r="E80" s="151"/>
      <c r="F80" s="151"/>
      <c r="G80" s="151"/>
      <c r="H80" s="151"/>
      <c r="I80" s="151"/>
      <c r="J80" s="151"/>
      <c r="K80" s="152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G80" s="142">
        <f>AK80+AN80+AQ80+AT80</f>
        <v>0</v>
      </c>
      <c r="AH80" s="143"/>
      <c r="AK80" s="142">
        <f>mod_dex</f>
        <v>0</v>
      </c>
      <c r="AL80" s="143"/>
      <c r="AN80" s="146"/>
      <c r="AO80" s="147"/>
      <c r="AQ80" s="146"/>
      <c r="AR80" s="147"/>
      <c r="AT80" s="146"/>
      <c r="AU80" s="147"/>
    </row>
    <row r="81" spans="2:49" ht="7.5" customHeight="1" x14ac:dyDescent="0.25">
      <c r="B81" s="153"/>
      <c r="C81" s="154"/>
      <c r="D81" s="154"/>
      <c r="E81" s="154"/>
      <c r="F81" s="154"/>
      <c r="G81" s="154"/>
      <c r="H81" s="154"/>
      <c r="I81" s="154"/>
      <c r="J81" s="154"/>
      <c r="K81" s="155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G81" s="144"/>
      <c r="AH81" s="145"/>
      <c r="AK81" s="144"/>
      <c r="AL81" s="145"/>
      <c r="AN81" s="148"/>
      <c r="AO81" s="149"/>
      <c r="AQ81" s="148"/>
      <c r="AR81" s="149"/>
      <c r="AT81" s="148"/>
      <c r="AU81" s="149"/>
    </row>
    <row r="83" spans="2:49" ht="7.5" customHeight="1" x14ac:dyDescent="0.25">
      <c r="B83" s="150"/>
      <c r="C83" s="151"/>
      <c r="D83" s="151"/>
      <c r="E83" s="151"/>
      <c r="F83" s="151"/>
      <c r="G83" s="151"/>
      <c r="H83" s="151"/>
      <c r="I83" s="151"/>
      <c r="J83" s="151"/>
      <c r="K83" s="152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G83" s="124" t="s">
        <v>159</v>
      </c>
      <c r="AH83" s="124"/>
      <c r="AI83" s="124"/>
      <c r="AJ83" s="124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7"/>
      <c r="AW83" s="127"/>
    </row>
    <row r="84" spans="2:49" ht="7.5" customHeight="1" x14ac:dyDescent="0.25">
      <c r="B84" s="153"/>
      <c r="C84" s="154"/>
      <c r="D84" s="154"/>
      <c r="E84" s="154"/>
      <c r="F84" s="154"/>
      <c r="G84" s="154"/>
      <c r="H84" s="154"/>
      <c r="I84" s="154"/>
      <c r="J84" s="154"/>
      <c r="K84" s="155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G84" s="125"/>
      <c r="AH84" s="125"/>
      <c r="AI84" s="125"/>
      <c r="AJ84" s="125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9"/>
      <c r="AW84" s="129"/>
    </row>
    <row r="86" spans="2:49" ht="7.5" customHeight="1" x14ac:dyDescent="0.25">
      <c r="B86" s="150"/>
      <c r="C86" s="151"/>
      <c r="D86" s="151"/>
      <c r="E86" s="151"/>
      <c r="F86" s="151"/>
      <c r="G86" s="151"/>
      <c r="H86" s="151"/>
      <c r="I86" s="151"/>
      <c r="J86" s="151"/>
      <c r="K86" s="152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G86" s="124" t="s">
        <v>159</v>
      </c>
      <c r="AH86" s="124"/>
      <c r="AI86" s="124"/>
      <c r="AJ86" s="124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7"/>
      <c r="AW86" s="127"/>
    </row>
    <row r="87" spans="2:49" ht="7.5" customHeight="1" x14ac:dyDescent="0.25">
      <c r="B87" s="153"/>
      <c r="C87" s="154"/>
      <c r="D87" s="154"/>
      <c r="E87" s="154"/>
      <c r="F87" s="154"/>
      <c r="G87" s="154"/>
      <c r="H87" s="154"/>
      <c r="I87" s="154"/>
      <c r="J87" s="154"/>
      <c r="K87" s="155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G87" s="125"/>
      <c r="AH87" s="125"/>
      <c r="AI87" s="125"/>
      <c r="AJ87" s="125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9"/>
      <c r="AW87" s="129"/>
    </row>
    <row r="89" spans="2:49" ht="7.5" customHeight="1" x14ac:dyDescent="0.25">
      <c r="B89" s="150"/>
      <c r="C89" s="151"/>
      <c r="D89" s="151"/>
      <c r="E89" s="151"/>
      <c r="F89" s="151"/>
      <c r="G89" s="151"/>
      <c r="H89" s="151"/>
      <c r="I89" s="151"/>
      <c r="J89" s="151"/>
      <c r="K89" s="152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G89" s="124" t="s">
        <v>159</v>
      </c>
      <c r="AH89" s="124"/>
      <c r="AI89" s="124"/>
      <c r="AJ89" s="124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7"/>
      <c r="AW89" s="127"/>
    </row>
    <row r="90" spans="2:49" ht="7.5" customHeight="1" x14ac:dyDescent="0.25">
      <c r="B90" s="153"/>
      <c r="C90" s="154"/>
      <c r="D90" s="154"/>
      <c r="E90" s="154"/>
      <c r="F90" s="154"/>
      <c r="G90" s="154"/>
      <c r="H90" s="154"/>
      <c r="I90" s="154"/>
      <c r="J90" s="154"/>
      <c r="K90" s="155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G90" s="125"/>
      <c r="AH90" s="125"/>
      <c r="AI90" s="125"/>
      <c r="AJ90" s="125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9"/>
      <c r="AW90" s="129"/>
    </row>
    <row r="92" spans="2:49" ht="7.5" customHeight="1" x14ac:dyDescent="0.25">
      <c r="B92" s="150"/>
      <c r="C92" s="151"/>
      <c r="D92" s="151"/>
      <c r="E92" s="151"/>
      <c r="F92" s="151"/>
      <c r="G92" s="151"/>
      <c r="H92" s="151"/>
      <c r="I92" s="151"/>
      <c r="J92" s="151"/>
      <c r="K92" s="152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G92" s="124" t="s">
        <v>158</v>
      </c>
      <c r="AH92" s="124"/>
      <c r="AI92" s="124"/>
      <c r="AJ92" s="124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7"/>
      <c r="AW92" s="127"/>
    </row>
    <row r="93" spans="2:49" ht="7.5" customHeight="1" x14ac:dyDescent="0.25">
      <c r="B93" s="153"/>
      <c r="C93" s="154"/>
      <c r="D93" s="154"/>
      <c r="E93" s="154"/>
      <c r="F93" s="154"/>
      <c r="G93" s="154"/>
      <c r="H93" s="154"/>
      <c r="I93" s="154"/>
      <c r="J93" s="154"/>
      <c r="K93" s="155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G93" s="125"/>
      <c r="AH93" s="125"/>
      <c r="AI93" s="125"/>
      <c r="AJ93" s="125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9"/>
      <c r="AW93" s="129"/>
    </row>
    <row r="95" spans="2:49" ht="7.5" customHeight="1" x14ac:dyDescent="0.25">
      <c r="B95" s="150"/>
      <c r="C95" s="151"/>
      <c r="D95" s="151"/>
      <c r="E95" s="151"/>
      <c r="F95" s="151"/>
      <c r="G95" s="151"/>
      <c r="H95" s="151"/>
      <c r="I95" s="151"/>
      <c r="J95" s="151"/>
      <c r="K95" s="152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G95" s="124" t="s">
        <v>158</v>
      </c>
      <c r="AH95" s="124"/>
      <c r="AI95" s="124"/>
      <c r="AJ95" s="124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7"/>
      <c r="AW95" s="127"/>
    </row>
    <row r="96" spans="2:49" ht="7.5" customHeight="1" x14ac:dyDescent="0.25">
      <c r="B96" s="153"/>
      <c r="C96" s="154"/>
      <c r="D96" s="154"/>
      <c r="E96" s="154"/>
      <c r="F96" s="154"/>
      <c r="G96" s="154"/>
      <c r="H96" s="154"/>
      <c r="I96" s="154"/>
      <c r="J96" s="154"/>
      <c r="K96" s="155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G96" s="125"/>
      <c r="AH96" s="125"/>
      <c r="AI96" s="125"/>
      <c r="AJ96" s="125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9"/>
      <c r="AW96" s="129"/>
    </row>
    <row r="98" spans="2:49" ht="7.5" customHeight="1" x14ac:dyDescent="0.25">
      <c r="B98" s="150"/>
      <c r="C98" s="151"/>
      <c r="D98" s="151"/>
      <c r="E98" s="151"/>
      <c r="F98" s="151"/>
      <c r="G98" s="151"/>
      <c r="H98" s="151"/>
      <c r="I98" s="151"/>
      <c r="J98" s="151"/>
      <c r="K98" s="152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G98" s="124" t="s">
        <v>158</v>
      </c>
      <c r="AH98" s="124"/>
      <c r="AI98" s="124"/>
      <c r="AJ98" s="124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7"/>
      <c r="AW98" s="127"/>
    </row>
    <row r="99" spans="2:49" ht="7.5" customHeight="1" x14ac:dyDescent="0.25">
      <c r="B99" s="153"/>
      <c r="C99" s="154"/>
      <c r="D99" s="154"/>
      <c r="E99" s="154"/>
      <c r="F99" s="154"/>
      <c r="G99" s="154"/>
      <c r="H99" s="154"/>
      <c r="I99" s="154"/>
      <c r="J99" s="154"/>
      <c r="K99" s="155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G99" s="125"/>
      <c r="AH99" s="125"/>
      <c r="AI99" s="125"/>
      <c r="AJ99" s="125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9"/>
      <c r="AW99" s="129"/>
    </row>
  </sheetData>
  <sheetProtection sheet="1" objects="1" scenarios="1" selectLockedCells="1"/>
  <customSheetViews>
    <customSheetView guid="{06AAA7C2-3293-4B58-B4C9-CC8FD6FA4C78}">
      <selection activeCell="B2" sqref="B2:K4"/>
      <pageMargins left="0.7" right="0.7" top="0.75" bottom="0.75" header="0.3" footer="0.3"/>
    </customSheetView>
  </customSheetViews>
  <mergeCells count="81">
    <mergeCell ref="N95:AE96"/>
    <mergeCell ref="N98:AE99"/>
    <mergeCell ref="N71:AE72"/>
    <mergeCell ref="N74:AE75"/>
    <mergeCell ref="N77:AE78"/>
    <mergeCell ref="N80:AE81"/>
    <mergeCell ref="N83:AE84"/>
    <mergeCell ref="R16:S17"/>
    <mergeCell ref="U16:AE17"/>
    <mergeCell ref="AH16:AI17"/>
    <mergeCell ref="AK16:AU17"/>
    <mergeCell ref="B22:O68"/>
    <mergeCell ref="R22:AE68"/>
    <mergeCell ref="B19:O20"/>
    <mergeCell ref="R19:AE20"/>
    <mergeCell ref="B16:C17"/>
    <mergeCell ref="E16:O17"/>
    <mergeCell ref="AH19:AW20"/>
    <mergeCell ref="AH22:AW68"/>
    <mergeCell ref="AF2:AG9"/>
    <mergeCell ref="B2:K3"/>
    <mergeCell ref="N11:O12"/>
    <mergeCell ref="N2:O9"/>
    <mergeCell ref="Q2:R9"/>
    <mergeCell ref="B11:C12"/>
    <mergeCell ref="E11:K12"/>
    <mergeCell ref="B5:C6"/>
    <mergeCell ref="E5:K6"/>
    <mergeCell ref="B8:C9"/>
    <mergeCell ref="E8:K9"/>
    <mergeCell ref="AO3:AW12"/>
    <mergeCell ref="AO2:AR2"/>
    <mergeCell ref="AI2:AJ9"/>
    <mergeCell ref="AL2:AM9"/>
    <mergeCell ref="Q11:R12"/>
    <mergeCell ref="T11:U12"/>
    <mergeCell ref="W11:X12"/>
    <mergeCell ref="Z11:AA12"/>
    <mergeCell ref="AC11:AD12"/>
    <mergeCell ref="AF11:AG12"/>
    <mergeCell ref="AI11:AJ12"/>
    <mergeCell ref="AL11:AM12"/>
    <mergeCell ref="T2:U9"/>
    <mergeCell ref="W2:X9"/>
    <mergeCell ref="Z2:AA9"/>
    <mergeCell ref="AC2:AD9"/>
    <mergeCell ref="B95:K96"/>
    <mergeCell ref="B98:K99"/>
    <mergeCell ref="B71:K72"/>
    <mergeCell ref="B74:K75"/>
    <mergeCell ref="B77:K78"/>
    <mergeCell ref="B80:K81"/>
    <mergeCell ref="B83:K84"/>
    <mergeCell ref="AG80:AH81"/>
    <mergeCell ref="AG76:AH77"/>
    <mergeCell ref="B86:K87"/>
    <mergeCell ref="B89:K90"/>
    <mergeCell ref="B92:K93"/>
    <mergeCell ref="N86:AE87"/>
    <mergeCell ref="N89:AE90"/>
    <mergeCell ref="N92:AE93"/>
    <mergeCell ref="AG83:AJ84"/>
    <mergeCell ref="AG86:AJ87"/>
    <mergeCell ref="AG89:AJ90"/>
    <mergeCell ref="AG92:AJ93"/>
    <mergeCell ref="AK71:AL78"/>
    <mergeCell ref="AN71:AO78"/>
    <mergeCell ref="AQ71:AR78"/>
    <mergeCell ref="AT71:AU78"/>
    <mergeCell ref="AK80:AL81"/>
    <mergeCell ref="AN80:AO81"/>
    <mergeCell ref="AQ80:AR81"/>
    <mergeCell ref="AT80:AU81"/>
    <mergeCell ref="AG95:AJ96"/>
    <mergeCell ref="AG98:AJ99"/>
    <mergeCell ref="AL83:AW84"/>
    <mergeCell ref="AL86:AW87"/>
    <mergeCell ref="AL89:AW90"/>
    <mergeCell ref="AL92:AW93"/>
    <mergeCell ref="AL95:AW96"/>
    <mergeCell ref="AL98:AW99"/>
  </mergeCells>
  <dataValidations count="1">
    <dataValidation type="list" allowBlank="1" showInputMessage="1" showErrorMessage="1" sqref="AG83:AJ84 AG86:AJ87 AG89:AJ90 AG92:AJ93 AG95:AJ96 AG98:AJ99">
      <formula1>"Bonus Action,Réaction"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2:AX62"/>
  <sheetViews>
    <sheetView topLeftCell="A45" zoomScale="190" zoomScaleNormal="190" workbookViewId="0">
      <selection activeCell="B3" sqref="B3:H3"/>
    </sheetView>
  </sheetViews>
  <sheetFormatPr baseColWidth="10" defaultColWidth="1.7109375" defaultRowHeight="7.5" customHeight="1" x14ac:dyDescent="0.15"/>
  <cols>
    <col min="1" max="16384" width="1.7109375" style="8"/>
  </cols>
  <sheetData>
    <row r="2" spans="2:50" ht="7.5" customHeight="1" x14ac:dyDescent="0.15">
      <c r="B2" s="193" t="s">
        <v>69</v>
      </c>
      <c r="C2" s="194"/>
      <c r="D2" s="194"/>
      <c r="E2" s="194"/>
      <c r="F2" s="194"/>
      <c r="G2" s="195"/>
      <c r="H2" s="196"/>
      <c r="J2" s="187" t="s">
        <v>70</v>
      </c>
      <c r="K2" s="188"/>
      <c r="L2" s="188"/>
      <c r="M2" s="188"/>
      <c r="N2" s="189"/>
      <c r="P2" s="187" t="s">
        <v>72</v>
      </c>
      <c r="Q2" s="188"/>
      <c r="R2" s="188"/>
      <c r="S2" s="188"/>
      <c r="T2" s="189"/>
      <c r="V2" s="187" t="s">
        <v>73</v>
      </c>
      <c r="W2" s="188"/>
      <c r="X2" s="188"/>
      <c r="Y2" s="188"/>
      <c r="Z2" s="189"/>
      <c r="AB2" s="187" t="s">
        <v>74</v>
      </c>
      <c r="AC2" s="188"/>
      <c r="AD2" s="188"/>
      <c r="AE2" s="188"/>
      <c r="AF2" s="189"/>
      <c r="AH2" s="187" t="s">
        <v>75</v>
      </c>
      <c r="AI2" s="188"/>
      <c r="AJ2" s="188"/>
      <c r="AK2" s="188"/>
      <c r="AL2" s="189"/>
      <c r="AN2" s="187" t="s">
        <v>76</v>
      </c>
      <c r="AO2" s="188"/>
      <c r="AP2" s="188"/>
      <c r="AQ2" s="188"/>
      <c r="AR2" s="189"/>
      <c r="AT2" s="187" t="s">
        <v>77</v>
      </c>
      <c r="AU2" s="188"/>
      <c r="AV2" s="188"/>
      <c r="AW2" s="189"/>
      <c r="AX2" s="18"/>
    </row>
    <row r="3" spans="2:50" ht="7.5" customHeight="1" x14ac:dyDescent="0.15">
      <c r="B3" s="197">
        <v>41649</v>
      </c>
      <c r="C3" s="198"/>
      <c r="D3" s="198"/>
      <c r="E3" s="198"/>
      <c r="F3" s="198"/>
      <c r="G3" s="199"/>
      <c r="H3" s="200"/>
      <c r="J3" s="201" t="s">
        <v>71</v>
      </c>
      <c r="K3" s="202"/>
      <c r="L3" s="202"/>
      <c r="M3" s="202"/>
      <c r="N3" s="203"/>
      <c r="P3" s="190">
        <v>170</v>
      </c>
      <c r="Q3" s="191"/>
      <c r="R3" s="191"/>
      <c r="S3" s="191"/>
      <c r="T3" s="192"/>
      <c r="V3" s="190">
        <v>70</v>
      </c>
      <c r="W3" s="191"/>
      <c r="X3" s="191"/>
      <c r="Y3" s="191"/>
      <c r="Z3" s="192"/>
      <c r="AB3" s="190" t="s">
        <v>78</v>
      </c>
      <c r="AC3" s="191"/>
      <c r="AD3" s="191"/>
      <c r="AE3" s="191"/>
      <c r="AF3" s="192"/>
      <c r="AH3" s="190" t="s">
        <v>79</v>
      </c>
      <c r="AI3" s="191"/>
      <c r="AJ3" s="191"/>
      <c r="AK3" s="191"/>
      <c r="AL3" s="192"/>
      <c r="AN3" s="190" t="s">
        <v>80</v>
      </c>
      <c r="AO3" s="191"/>
      <c r="AP3" s="191"/>
      <c r="AQ3" s="191"/>
      <c r="AR3" s="192"/>
      <c r="AT3" s="190">
        <v>20</v>
      </c>
      <c r="AU3" s="191"/>
      <c r="AV3" s="191"/>
      <c r="AW3" s="192"/>
      <c r="AX3" s="19"/>
    </row>
    <row r="5" spans="2:50" ht="7.5" customHeight="1" x14ac:dyDescent="0.15">
      <c r="B5" s="193" t="s">
        <v>28</v>
      </c>
      <c r="C5" s="194"/>
      <c r="D5" s="194"/>
      <c r="E5" s="194"/>
      <c r="F5" s="194"/>
      <c r="G5" s="194"/>
      <c r="H5" s="204"/>
      <c r="J5" s="193" t="s">
        <v>81</v>
      </c>
      <c r="K5" s="194"/>
      <c r="L5" s="194"/>
      <c r="M5" s="194"/>
      <c r="N5" s="194"/>
      <c r="O5" s="194"/>
      <c r="P5" s="204"/>
      <c r="R5" s="193" t="s">
        <v>148</v>
      </c>
      <c r="S5" s="194"/>
      <c r="T5" s="194"/>
      <c r="U5" s="194"/>
      <c r="V5" s="194"/>
      <c r="W5" s="194"/>
      <c r="X5" s="194"/>
      <c r="Y5" s="195"/>
      <c r="Z5" s="196"/>
    </row>
    <row r="6" spans="2:50" ht="7.5" customHeight="1" x14ac:dyDescent="0.15">
      <c r="B6" s="201"/>
      <c r="C6" s="202"/>
      <c r="D6" s="202"/>
      <c r="E6" s="202"/>
      <c r="F6" s="202"/>
      <c r="G6" s="202"/>
      <c r="H6" s="203"/>
      <c r="J6" s="201"/>
      <c r="K6" s="202"/>
      <c r="L6" s="202"/>
      <c r="M6" s="202"/>
      <c r="N6" s="202"/>
      <c r="O6" s="202"/>
      <c r="P6" s="203"/>
      <c r="R6" s="65"/>
      <c r="S6" s="66"/>
      <c r="T6" s="66"/>
      <c r="U6" s="66"/>
      <c r="V6" s="66"/>
      <c r="W6" s="66"/>
      <c r="X6" s="66"/>
      <c r="Y6" s="199"/>
      <c r="Z6" s="200"/>
    </row>
    <row r="8" spans="2:50" ht="7.5" customHeight="1" x14ac:dyDescent="0.15">
      <c r="B8" s="180" t="s">
        <v>156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2:50" ht="7.5" customHeight="1" x14ac:dyDescent="0.15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</row>
    <row r="10" spans="2:50" ht="7.5" customHeight="1" x14ac:dyDescent="0.15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</row>
    <row r="11" spans="2:50" ht="7.5" customHeight="1" x14ac:dyDescent="0.1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</row>
    <row r="12" spans="2:50" ht="7.5" customHeight="1" x14ac:dyDescent="0.15"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</row>
    <row r="13" spans="2:50" ht="7.5" customHeight="1" x14ac:dyDescent="0.15"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</row>
    <row r="15" spans="2:50" ht="7.5" customHeight="1" x14ac:dyDescent="0.15">
      <c r="B15" s="180" t="s">
        <v>83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</row>
    <row r="16" spans="2:50" ht="7.5" customHeight="1" x14ac:dyDescent="0.15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2:49" ht="7.5" customHeight="1" x14ac:dyDescent="0.15"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</row>
    <row r="18" spans="2:49" ht="7.5" customHeight="1" x14ac:dyDescent="0.15"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</row>
    <row r="19" spans="2:49" ht="7.5" customHeight="1" x14ac:dyDescent="0.15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</row>
    <row r="20" spans="2:49" ht="7.5" customHeight="1" x14ac:dyDescent="0.15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</row>
    <row r="22" spans="2:49" ht="7.5" customHeight="1" x14ac:dyDescent="0.15">
      <c r="B22" s="180" t="s">
        <v>65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</row>
    <row r="23" spans="2:49" ht="7.5" customHeight="1" x14ac:dyDescent="0.15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</row>
    <row r="24" spans="2:49" ht="7.5" customHeight="1" x14ac:dyDescent="0.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</row>
    <row r="25" spans="2:49" ht="7.5" customHeight="1" x14ac:dyDescent="0.15"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</row>
    <row r="26" spans="2:49" ht="7.5" customHeight="1" x14ac:dyDescent="0.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</row>
    <row r="27" spans="2:49" ht="7.5" customHeight="1" x14ac:dyDescent="0.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</row>
    <row r="29" spans="2:49" ht="7.5" customHeight="1" x14ac:dyDescent="0.15">
      <c r="B29" s="180" t="s">
        <v>84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</row>
    <row r="30" spans="2:49" ht="7.5" customHeight="1" x14ac:dyDescent="0.15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2:49" ht="7.5" customHeight="1" x14ac:dyDescent="0.15"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</row>
    <row r="32" spans="2:49" ht="7.5" customHeight="1" x14ac:dyDescent="0.15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</row>
    <row r="33" spans="2:49" ht="7.5" customHeight="1" x14ac:dyDescent="0.15"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</row>
    <row r="34" spans="2:49" ht="7.5" customHeight="1" x14ac:dyDescent="0.15"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</row>
    <row r="36" spans="2:49" ht="7.5" customHeight="1" x14ac:dyDescent="0.15">
      <c r="B36" s="180" t="s">
        <v>85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  <row r="37" spans="2:49" ht="7.5" customHeight="1" x14ac:dyDescent="0.15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</row>
    <row r="38" spans="2:49" ht="7.5" customHeight="1" x14ac:dyDescent="0.15"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</row>
    <row r="39" spans="2:49" ht="7.5" customHeight="1" x14ac:dyDescent="0.1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</row>
    <row r="40" spans="2:49" ht="7.5" customHeight="1" x14ac:dyDescent="0.15"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</row>
    <row r="41" spans="2:49" ht="7.5" customHeight="1" x14ac:dyDescent="0.1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</row>
    <row r="43" spans="2:49" ht="7.5" customHeight="1" x14ac:dyDescent="0.15">
      <c r="B43" s="180" t="s">
        <v>86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</row>
    <row r="44" spans="2:49" ht="7.5" customHeight="1" x14ac:dyDescent="0.15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</row>
    <row r="45" spans="2:49" ht="7.5" customHeight="1" x14ac:dyDescent="0.15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</row>
    <row r="46" spans="2:49" ht="7.5" customHeight="1" x14ac:dyDescent="0.15"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</row>
    <row r="47" spans="2:49" ht="7.5" customHeight="1" x14ac:dyDescent="0.15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</row>
    <row r="48" spans="2:49" ht="7.5" customHeight="1" x14ac:dyDescent="0.1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</row>
    <row r="50" spans="2:49" ht="7.5" customHeight="1" x14ac:dyDescent="0.15">
      <c r="B50" s="180" t="s">
        <v>87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49" ht="7.5" customHeight="1" x14ac:dyDescent="0.15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</row>
    <row r="52" spans="2:49" ht="7.5" customHeight="1" x14ac:dyDescent="0.1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</row>
    <row r="53" spans="2:49" ht="7.5" customHeight="1" x14ac:dyDescent="0.1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</row>
    <row r="54" spans="2:49" ht="7.5" customHeight="1" x14ac:dyDescent="0.1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</row>
    <row r="55" spans="2:49" ht="7.5" customHeight="1" x14ac:dyDescent="0.1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</row>
    <row r="57" spans="2:49" ht="7.5" customHeight="1" x14ac:dyDescent="0.15">
      <c r="B57" s="180" t="s">
        <v>88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</row>
    <row r="58" spans="2:49" ht="7.5" customHeight="1" x14ac:dyDescent="0.1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</row>
    <row r="59" spans="2:49" ht="7.5" customHeight="1" x14ac:dyDescent="0.15"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</row>
    <row r="60" spans="2:49" ht="7.5" customHeight="1" x14ac:dyDescent="0.15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</row>
    <row r="61" spans="2:49" ht="7.5" customHeight="1" x14ac:dyDescent="0.1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</row>
    <row r="62" spans="2:49" ht="7.5" customHeight="1" x14ac:dyDescent="0.15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</row>
  </sheetData>
  <sheetProtection sheet="1" objects="1" scenarios="1" selectLockedCells="1"/>
  <customSheetViews>
    <customSheetView guid="{06AAA7C2-3293-4B58-B4C9-CC8FD6FA4C78}" scale="190" showPageBreaks="1">
      <selection activeCell="V45" sqref="V45"/>
      <pageMargins left="0.7" right="0.7" top="0.75" bottom="0.75" header="0.3" footer="0.3"/>
      <pageSetup paperSize="9" orientation="portrait" r:id="rId1"/>
    </customSheetView>
  </customSheetViews>
  <mergeCells count="38">
    <mergeCell ref="R6:Z6"/>
    <mergeCell ref="B59:AW62"/>
    <mergeCell ref="B38:AW41"/>
    <mergeCell ref="B43:O44"/>
    <mergeCell ref="B45:AW48"/>
    <mergeCell ref="B50:O51"/>
    <mergeCell ref="B52:AW55"/>
    <mergeCell ref="B57:O58"/>
    <mergeCell ref="B8:O9"/>
    <mergeCell ref="B10:AW13"/>
    <mergeCell ref="B2:H2"/>
    <mergeCell ref="B3:H3"/>
    <mergeCell ref="J2:N2"/>
    <mergeCell ref="J3:N3"/>
    <mergeCell ref="B36:O37"/>
    <mergeCell ref="B5:H5"/>
    <mergeCell ref="B6:H6"/>
    <mergeCell ref="J5:P5"/>
    <mergeCell ref="J6:P6"/>
    <mergeCell ref="B15:O16"/>
    <mergeCell ref="B17:AW20"/>
    <mergeCell ref="B22:O23"/>
    <mergeCell ref="B24:AW27"/>
    <mergeCell ref="B29:O30"/>
    <mergeCell ref="B31:AW34"/>
    <mergeCell ref="R5:Z5"/>
    <mergeCell ref="AT2:AW2"/>
    <mergeCell ref="AT3:AW3"/>
    <mergeCell ref="P2:T2"/>
    <mergeCell ref="P3:T3"/>
    <mergeCell ref="V2:Z2"/>
    <mergeCell ref="V3:Z3"/>
    <mergeCell ref="AB2:AF2"/>
    <mergeCell ref="AB3:AF3"/>
    <mergeCell ref="AH2:AL2"/>
    <mergeCell ref="AH3:AL3"/>
    <mergeCell ref="AN2:AR2"/>
    <mergeCell ref="AN3:AR3"/>
  </mergeCells>
  <dataValidations count="1">
    <dataValidation type="list" allowBlank="1" showInputMessage="1" showErrorMessage="1" sqref="J3:N3">
      <formula1>"Tiny,Small,Medium,Large,Huge,Gargantuan"</formula1>
    </dataValidation>
  </dataValidation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2:CU146"/>
  <sheetViews>
    <sheetView showRowColHeaders="0" topLeftCell="A61" zoomScale="205" zoomScaleNormal="205" workbookViewId="0">
      <selection activeCell="AG68" sqref="AG68:AH69"/>
    </sheetView>
  </sheetViews>
  <sheetFormatPr baseColWidth="10" defaultColWidth="0.85546875" defaultRowHeight="4.5" customHeight="1" x14ac:dyDescent="0.15"/>
  <cols>
    <col min="1" max="16384" width="0.85546875" style="8"/>
  </cols>
  <sheetData>
    <row r="2" spans="2:99" ht="4.5" customHeight="1" x14ac:dyDescent="0.15">
      <c r="AD2" s="55" t="s">
        <v>11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C2" s="55" t="s">
        <v>12</v>
      </c>
      <c r="BD2" s="55"/>
      <c r="BE2" s="55"/>
      <c r="BF2" s="55"/>
      <c r="BG2" s="55"/>
      <c r="BH2" s="55"/>
      <c r="BI2" s="55"/>
      <c r="BJ2" s="55"/>
      <c r="BK2" s="55"/>
      <c r="BL2" s="55"/>
      <c r="BM2" s="55"/>
      <c r="BR2" s="221" t="s">
        <v>82</v>
      </c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2"/>
      <c r="CP2" s="222"/>
      <c r="CQ2" s="222"/>
      <c r="CR2" s="222"/>
      <c r="CS2" s="222"/>
      <c r="CT2" s="222"/>
      <c r="CU2" s="222"/>
    </row>
    <row r="3" spans="2:99" ht="4.5" customHeight="1" x14ac:dyDescent="0.15"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4"/>
      <c r="CP3" s="224"/>
      <c r="CQ3" s="224"/>
      <c r="CR3" s="224"/>
      <c r="CS3" s="224"/>
      <c r="CT3" s="224"/>
      <c r="CU3" s="224"/>
    </row>
    <row r="4" spans="2:99" ht="4.5" customHeight="1" x14ac:dyDescent="0.15">
      <c r="B4" s="43"/>
      <c r="C4" s="43"/>
      <c r="D4" s="43"/>
      <c r="E4" s="43"/>
      <c r="F4" s="43"/>
      <c r="G4" s="43"/>
      <c r="H4" s="43"/>
      <c r="I4" s="43"/>
      <c r="K4" s="212" t="s">
        <v>161</v>
      </c>
      <c r="L4" s="213"/>
      <c r="M4" s="213"/>
      <c r="N4" s="213"/>
      <c r="O4" s="213"/>
      <c r="P4" s="213"/>
      <c r="Q4" s="213"/>
      <c r="R4" s="213"/>
      <c r="S4" s="213"/>
      <c r="T4" s="214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</row>
    <row r="5" spans="2:99" ht="4.5" customHeight="1" x14ac:dyDescent="0.15">
      <c r="B5" s="43"/>
      <c r="C5" s="43"/>
      <c r="D5" s="43"/>
      <c r="E5" s="43"/>
      <c r="F5" s="43"/>
      <c r="G5" s="43"/>
      <c r="H5" s="43"/>
      <c r="I5" s="43"/>
      <c r="K5" s="215"/>
      <c r="L5" s="216"/>
      <c r="M5" s="216"/>
      <c r="N5" s="216"/>
      <c r="O5" s="216"/>
      <c r="P5" s="216"/>
      <c r="Q5" s="216"/>
      <c r="R5" s="216"/>
      <c r="S5" s="216"/>
      <c r="T5" s="217"/>
      <c r="AD5" s="225" t="s">
        <v>13</v>
      </c>
      <c r="AE5" s="228"/>
      <c r="AG5" s="225" t="s">
        <v>10</v>
      </c>
      <c r="AH5" s="228"/>
      <c r="AJ5" s="211"/>
      <c r="AK5" s="211"/>
      <c r="AM5" s="211"/>
      <c r="AN5" s="211"/>
      <c r="AP5" s="211"/>
      <c r="AQ5" s="211"/>
      <c r="AS5" s="211"/>
      <c r="AT5" s="211"/>
      <c r="AV5" s="211"/>
      <c r="AW5" s="211"/>
      <c r="AY5" s="211"/>
      <c r="AZ5" s="211"/>
      <c r="BC5" s="211"/>
      <c r="BD5" s="211"/>
      <c r="BF5" s="211"/>
      <c r="BG5" s="211"/>
      <c r="BI5" s="211"/>
      <c r="BJ5" s="211"/>
      <c r="BL5" s="211"/>
      <c r="BM5" s="211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35" t="s">
        <v>91</v>
      </c>
      <c r="CC5" s="230"/>
      <c r="CD5" s="26"/>
      <c r="CE5" s="229" t="s">
        <v>1</v>
      </c>
      <c r="CF5" s="230"/>
      <c r="CG5" s="26"/>
      <c r="CH5" s="229"/>
      <c r="CI5" s="230"/>
      <c r="CJ5" s="26"/>
      <c r="CK5" s="229"/>
      <c r="CL5" s="230"/>
      <c r="CM5" s="26"/>
      <c r="CN5" s="229"/>
      <c r="CO5" s="230"/>
      <c r="CQ5" s="229"/>
      <c r="CR5" s="230"/>
      <c r="CT5" s="229"/>
      <c r="CU5" s="230"/>
    </row>
    <row r="6" spans="2:99" ht="4.5" customHeight="1" x14ac:dyDescent="0.15">
      <c r="K6" s="215"/>
      <c r="L6" s="216"/>
      <c r="M6" s="216"/>
      <c r="N6" s="216"/>
      <c r="O6" s="216"/>
      <c r="P6" s="216"/>
      <c r="Q6" s="216"/>
      <c r="R6" s="216"/>
      <c r="S6" s="216"/>
      <c r="T6" s="217"/>
      <c r="Z6" s="225" t="s">
        <v>9</v>
      </c>
      <c r="AA6" s="225"/>
      <c r="AD6" s="228"/>
      <c r="AE6" s="228"/>
      <c r="AG6" s="228"/>
      <c r="AH6" s="228"/>
      <c r="AJ6" s="211"/>
      <c r="AK6" s="211"/>
      <c r="AM6" s="211"/>
      <c r="AN6" s="211"/>
      <c r="AP6" s="211"/>
      <c r="AQ6" s="211"/>
      <c r="AS6" s="211"/>
      <c r="AT6" s="211"/>
      <c r="AV6" s="211"/>
      <c r="AW6" s="211"/>
      <c r="AY6" s="211"/>
      <c r="AZ6" s="211"/>
      <c r="BC6" s="211"/>
      <c r="BD6" s="211"/>
      <c r="BF6" s="211"/>
      <c r="BG6" s="211"/>
      <c r="BI6" s="211"/>
      <c r="BJ6" s="211"/>
      <c r="BL6" s="211"/>
      <c r="BM6" s="211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30"/>
      <c r="CC6" s="230"/>
      <c r="CD6" s="26"/>
      <c r="CE6" s="230"/>
      <c r="CF6" s="230"/>
      <c r="CG6" s="26"/>
      <c r="CH6" s="230"/>
      <c r="CI6" s="230"/>
      <c r="CJ6" s="26"/>
      <c r="CK6" s="230"/>
      <c r="CL6" s="230"/>
      <c r="CM6" s="26"/>
      <c r="CN6" s="230"/>
      <c r="CO6" s="230"/>
      <c r="CQ6" s="230"/>
      <c r="CR6" s="230"/>
      <c r="CT6" s="230"/>
      <c r="CU6" s="230"/>
    </row>
    <row r="7" spans="2:99" ht="4.5" customHeight="1" x14ac:dyDescent="0.15">
      <c r="K7" s="215"/>
      <c r="L7" s="216"/>
      <c r="M7" s="216"/>
      <c r="N7" s="216"/>
      <c r="O7" s="216"/>
      <c r="P7" s="216"/>
      <c r="Q7" s="216"/>
      <c r="R7" s="216"/>
      <c r="S7" s="216"/>
      <c r="T7" s="217"/>
      <c r="Z7" s="225"/>
      <c r="AA7" s="225"/>
      <c r="AD7" s="228"/>
      <c r="AE7" s="228"/>
      <c r="AG7" s="228"/>
      <c r="AH7" s="228"/>
      <c r="AJ7" s="211"/>
      <c r="AK7" s="211"/>
      <c r="AM7" s="211"/>
      <c r="AN7" s="211"/>
      <c r="AP7" s="211"/>
      <c r="AQ7" s="211"/>
      <c r="AS7" s="211"/>
      <c r="AT7" s="211"/>
      <c r="AV7" s="211"/>
      <c r="AW7" s="211"/>
      <c r="AY7" s="211"/>
      <c r="AZ7" s="211"/>
      <c r="BC7" s="211"/>
      <c r="BD7" s="211"/>
      <c r="BF7" s="211"/>
      <c r="BG7" s="211"/>
      <c r="BI7" s="211"/>
      <c r="BJ7" s="211"/>
      <c r="BL7" s="211"/>
      <c r="BM7" s="211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30"/>
      <c r="CC7" s="230"/>
      <c r="CD7" s="26"/>
      <c r="CE7" s="230"/>
      <c r="CF7" s="230"/>
      <c r="CG7" s="26"/>
      <c r="CH7" s="230"/>
      <c r="CI7" s="230"/>
      <c r="CJ7" s="26"/>
      <c r="CK7" s="230"/>
      <c r="CL7" s="230"/>
      <c r="CM7" s="26"/>
      <c r="CN7" s="230"/>
      <c r="CO7" s="230"/>
      <c r="CQ7" s="230"/>
      <c r="CR7" s="230"/>
      <c r="CT7" s="230"/>
      <c r="CU7" s="230"/>
    </row>
    <row r="8" spans="2:99" ht="4.5" customHeight="1" x14ac:dyDescent="0.15">
      <c r="K8" s="215"/>
      <c r="L8" s="216"/>
      <c r="M8" s="216"/>
      <c r="N8" s="216"/>
      <c r="O8" s="216"/>
      <c r="P8" s="216"/>
      <c r="Q8" s="216"/>
      <c r="R8" s="216"/>
      <c r="S8" s="216"/>
      <c r="T8" s="217"/>
      <c r="Z8" s="225"/>
      <c r="AA8" s="225"/>
      <c r="AD8" s="228"/>
      <c r="AE8" s="228"/>
      <c r="AG8" s="228"/>
      <c r="AH8" s="228"/>
      <c r="AJ8" s="211"/>
      <c r="AK8" s="211"/>
      <c r="AM8" s="211"/>
      <c r="AN8" s="211"/>
      <c r="AP8" s="211"/>
      <c r="AQ8" s="211"/>
      <c r="AS8" s="211"/>
      <c r="AT8" s="211"/>
      <c r="AV8" s="211"/>
      <c r="AW8" s="211"/>
      <c r="AY8" s="211"/>
      <c r="AZ8" s="211"/>
      <c r="BC8" s="211"/>
      <c r="BD8" s="211"/>
      <c r="BF8" s="211"/>
      <c r="BG8" s="211"/>
      <c r="BI8" s="211"/>
      <c r="BJ8" s="211"/>
      <c r="BL8" s="211"/>
      <c r="BM8" s="211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30"/>
      <c r="CC8" s="230"/>
      <c r="CD8" s="26"/>
      <c r="CE8" s="230"/>
      <c r="CF8" s="230"/>
      <c r="CG8" s="26"/>
      <c r="CH8" s="230"/>
      <c r="CI8" s="230"/>
      <c r="CJ8" s="26"/>
      <c r="CK8" s="230"/>
      <c r="CL8" s="230"/>
      <c r="CM8" s="26"/>
      <c r="CN8" s="230"/>
      <c r="CO8" s="230"/>
      <c r="CQ8" s="230"/>
      <c r="CR8" s="230"/>
      <c r="CT8" s="230"/>
      <c r="CU8" s="230"/>
    </row>
    <row r="9" spans="2:99" ht="4.5" customHeight="1" x14ac:dyDescent="0.15">
      <c r="K9" s="218"/>
      <c r="L9" s="219"/>
      <c r="M9" s="219"/>
      <c r="N9" s="219"/>
      <c r="O9" s="219"/>
      <c r="P9" s="219"/>
      <c r="Q9" s="219"/>
      <c r="R9" s="219"/>
      <c r="S9" s="219"/>
      <c r="T9" s="220"/>
      <c r="Z9" s="225"/>
      <c r="AA9" s="225"/>
      <c r="AD9" s="228"/>
      <c r="AE9" s="228"/>
      <c r="AG9" s="228"/>
      <c r="AH9" s="228"/>
      <c r="AJ9" s="211"/>
      <c r="AK9" s="211"/>
      <c r="AM9" s="211"/>
      <c r="AN9" s="211"/>
      <c r="AP9" s="211"/>
      <c r="AQ9" s="211"/>
      <c r="AS9" s="211"/>
      <c r="AT9" s="211"/>
      <c r="AV9" s="211"/>
      <c r="AW9" s="211"/>
      <c r="AY9" s="211"/>
      <c r="AZ9" s="211"/>
      <c r="BC9" s="211"/>
      <c r="BD9" s="211"/>
      <c r="BF9" s="211"/>
      <c r="BG9" s="211"/>
      <c r="BI9" s="211"/>
      <c r="BJ9" s="211"/>
      <c r="BL9" s="211"/>
      <c r="BM9" s="211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30"/>
      <c r="CC9" s="230"/>
      <c r="CD9" s="26"/>
      <c r="CE9" s="230"/>
      <c r="CF9" s="230"/>
      <c r="CG9" s="26"/>
      <c r="CH9" s="230"/>
      <c r="CI9" s="230"/>
      <c r="CJ9" s="26"/>
      <c r="CK9" s="230"/>
      <c r="CL9" s="230"/>
      <c r="CM9" s="26"/>
      <c r="CN9" s="230"/>
      <c r="CO9" s="230"/>
      <c r="CQ9" s="230"/>
      <c r="CR9" s="230"/>
      <c r="CT9" s="230"/>
      <c r="CU9" s="230"/>
    </row>
    <row r="10" spans="2:99" ht="4.5" customHeight="1" x14ac:dyDescent="0.15">
      <c r="Z10" s="225"/>
      <c r="AA10" s="225"/>
      <c r="AD10" s="228"/>
      <c r="AE10" s="228"/>
      <c r="AG10" s="228"/>
      <c r="AH10" s="228"/>
      <c r="AJ10" s="211"/>
      <c r="AK10" s="211"/>
      <c r="AM10" s="211"/>
      <c r="AN10" s="211"/>
      <c r="AP10" s="211"/>
      <c r="AQ10" s="211"/>
      <c r="AS10" s="211"/>
      <c r="AT10" s="211"/>
      <c r="AV10" s="211"/>
      <c r="AW10" s="211"/>
      <c r="AY10" s="211"/>
      <c r="AZ10" s="211"/>
      <c r="BC10" s="211"/>
      <c r="BD10" s="211"/>
      <c r="BF10" s="211"/>
      <c r="BG10" s="211"/>
      <c r="BI10" s="211"/>
      <c r="BJ10" s="211"/>
      <c r="BL10" s="211"/>
      <c r="BM10" s="211"/>
      <c r="CB10" s="230"/>
      <c r="CC10" s="230"/>
      <c r="CE10" s="230"/>
      <c r="CF10" s="230"/>
      <c r="CH10" s="230"/>
      <c r="CI10" s="230"/>
      <c r="CK10" s="230"/>
      <c r="CL10" s="230"/>
      <c r="CN10" s="230"/>
      <c r="CO10" s="230"/>
      <c r="CQ10" s="230"/>
      <c r="CR10" s="230"/>
      <c r="CT10" s="230"/>
      <c r="CU10" s="230"/>
    </row>
    <row r="11" spans="2:99" ht="4.5" customHeight="1" x14ac:dyDescent="0.15">
      <c r="Z11" s="225"/>
      <c r="AA11" s="225"/>
      <c r="AD11" s="228"/>
      <c r="AE11" s="228"/>
      <c r="AG11" s="228"/>
      <c r="AH11" s="228"/>
      <c r="AJ11" s="211"/>
      <c r="AK11" s="211"/>
      <c r="AM11" s="211"/>
      <c r="AN11" s="211"/>
      <c r="AP11" s="211"/>
      <c r="AQ11" s="211"/>
      <c r="AS11" s="211"/>
      <c r="AT11" s="211"/>
      <c r="AV11" s="211"/>
      <c r="AW11" s="211"/>
      <c r="AY11" s="211"/>
      <c r="AZ11" s="211"/>
      <c r="BC11" s="211"/>
      <c r="BD11" s="211"/>
      <c r="BF11" s="211"/>
      <c r="BG11" s="211"/>
      <c r="BI11" s="211"/>
      <c r="BJ11" s="211"/>
      <c r="BL11" s="211"/>
      <c r="BM11" s="211"/>
      <c r="CB11" s="230"/>
      <c r="CC11" s="230"/>
      <c r="CE11" s="230"/>
      <c r="CF11" s="230"/>
      <c r="CH11" s="230"/>
      <c r="CI11" s="230"/>
      <c r="CK11" s="230"/>
      <c r="CL11" s="230"/>
      <c r="CN11" s="230"/>
      <c r="CO11" s="230"/>
      <c r="CQ11" s="230"/>
      <c r="CR11" s="230"/>
      <c r="CT11" s="230"/>
      <c r="CU11" s="230"/>
    </row>
    <row r="12" spans="2:99" ht="4.5" customHeight="1" x14ac:dyDescent="0.15">
      <c r="Z12" s="225"/>
      <c r="AA12" s="225"/>
      <c r="AD12" s="228"/>
      <c r="AE12" s="228"/>
      <c r="AG12" s="228"/>
      <c r="AH12" s="228"/>
      <c r="AJ12" s="211"/>
      <c r="AK12" s="211"/>
      <c r="AM12" s="211"/>
      <c r="AN12" s="211"/>
      <c r="AP12" s="211"/>
      <c r="AQ12" s="211"/>
      <c r="AS12" s="211"/>
      <c r="AT12" s="211"/>
      <c r="AV12" s="211"/>
      <c r="AW12" s="211"/>
      <c r="AY12" s="211"/>
      <c r="AZ12" s="211"/>
      <c r="BC12" s="211"/>
      <c r="BD12" s="211"/>
      <c r="BF12" s="211"/>
      <c r="BG12" s="211"/>
      <c r="BI12" s="211"/>
      <c r="BJ12" s="211"/>
      <c r="BL12" s="211"/>
      <c r="BM12" s="211"/>
      <c r="CB12" s="231"/>
      <c r="CC12" s="231"/>
      <c r="CE12" s="231"/>
      <c r="CF12" s="231"/>
      <c r="CH12" s="231"/>
      <c r="CI12" s="231"/>
      <c r="CK12" s="231"/>
      <c r="CL12" s="231"/>
      <c r="CN12" s="231"/>
      <c r="CO12" s="231"/>
      <c r="CQ12" s="231"/>
      <c r="CR12" s="231"/>
      <c r="CT12" s="231"/>
      <c r="CU12" s="231"/>
    </row>
    <row r="13" spans="2:99" ht="4.5" customHeight="1" x14ac:dyDescent="0.15">
      <c r="Z13" s="225"/>
      <c r="AA13" s="225"/>
      <c r="AD13" s="228"/>
      <c r="AE13" s="228"/>
      <c r="AG13" s="228"/>
      <c r="AH13" s="228"/>
      <c r="AJ13" s="211"/>
      <c r="AK13" s="211"/>
      <c r="AM13" s="211"/>
      <c r="AN13" s="211"/>
      <c r="AP13" s="211"/>
      <c r="AQ13" s="211"/>
      <c r="AS13" s="211"/>
      <c r="AT13" s="211"/>
      <c r="AV13" s="211"/>
      <c r="AW13" s="211"/>
      <c r="AY13" s="211"/>
      <c r="AZ13" s="211"/>
      <c r="BC13" s="211"/>
      <c r="BD13" s="211"/>
      <c r="BF13" s="211"/>
      <c r="BG13" s="211"/>
      <c r="BI13" s="211"/>
      <c r="BJ13" s="211"/>
      <c r="BL13" s="211"/>
      <c r="BM13" s="211"/>
      <c r="BV13" s="176">
        <f>CB14+CE14+CH14+CK14+CN14+CQ14+CT14</f>
        <v>0</v>
      </c>
      <c r="BW13" s="232"/>
      <c r="BX13" s="177"/>
    </row>
    <row r="14" spans="2:99" ht="4.5" customHeight="1" x14ac:dyDescent="0.15">
      <c r="Z14" s="225"/>
      <c r="AA14" s="225"/>
      <c r="AD14" s="228"/>
      <c r="AE14" s="228"/>
      <c r="AG14" s="228"/>
      <c r="AH14" s="228"/>
      <c r="AJ14" s="211"/>
      <c r="AK14" s="211"/>
      <c r="AM14" s="211"/>
      <c r="AN14" s="211"/>
      <c r="AP14" s="211"/>
      <c r="AQ14" s="211"/>
      <c r="AS14" s="211"/>
      <c r="AT14" s="211"/>
      <c r="AV14" s="211"/>
      <c r="AW14" s="211"/>
      <c r="AY14" s="211"/>
      <c r="AZ14" s="211"/>
      <c r="BC14" s="211"/>
      <c r="BD14" s="211"/>
      <c r="BF14" s="211"/>
      <c r="BG14" s="211"/>
      <c r="BI14" s="211"/>
      <c r="BJ14" s="211"/>
      <c r="BL14" s="211"/>
      <c r="BM14" s="211"/>
      <c r="BR14" s="54" t="s">
        <v>48</v>
      </c>
      <c r="BS14" s="54"/>
      <c r="BT14" s="54"/>
      <c r="BV14" s="233"/>
      <c r="BW14" s="222"/>
      <c r="BX14" s="234"/>
      <c r="CB14" s="117">
        <f>IF(CB5="Maitrise",maitrise,0)</f>
        <v>0</v>
      </c>
      <c r="CC14" s="118"/>
      <c r="CE14" s="117">
        <f>mod_for</f>
        <v>0</v>
      </c>
      <c r="CF14" s="118"/>
      <c r="CH14" s="85"/>
      <c r="CI14" s="87"/>
      <c r="CK14" s="85"/>
      <c r="CL14" s="87"/>
      <c r="CN14" s="85"/>
      <c r="CO14" s="87"/>
      <c r="CQ14" s="85"/>
      <c r="CR14" s="87"/>
      <c r="CT14" s="85"/>
      <c r="CU14" s="87"/>
    </row>
    <row r="15" spans="2:99" ht="4.5" customHeight="1" x14ac:dyDescent="0.15">
      <c r="BR15" s="54"/>
      <c r="BS15" s="54"/>
      <c r="BT15" s="54"/>
      <c r="BV15" s="178"/>
      <c r="BW15" s="224"/>
      <c r="BX15" s="179"/>
      <c r="CB15" s="119"/>
      <c r="CC15" s="120"/>
      <c r="CE15" s="119"/>
      <c r="CF15" s="120"/>
      <c r="CH15" s="88"/>
      <c r="CI15" s="90"/>
      <c r="CK15" s="88"/>
      <c r="CL15" s="90"/>
      <c r="CN15" s="88"/>
      <c r="CO15" s="90"/>
      <c r="CQ15" s="88"/>
      <c r="CR15" s="90"/>
      <c r="CT15" s="88"/>
      <c r="CU15" s="90"/>
    </row>
    <row r="16" spans="2:99" ht="4.5" customHeight="1" thickBot="1" x14ac:dyDescent="0.2"/>
    <row r="17" spans="2:99" ht="4.5" customHeight="1" x14ac:dyDescent="0.15">
      <c r="B17" s="57" t="s">
        <v>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3"/>
      <c r="N17" s="57" t="s">
        <v>8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Z17" s="206">
        <f>AD17+AG17+AJ17+AM17+AP17+AS17+AV17+AY17-BC17-BF17-BI17-BL17</f>
        <v>0</v>
      </c>
      <c r="AA17" s="207"/>
      <c r="AD17" s="55">
        <f>mod_for</f>
        <v>0</v>
      </c>
      <c r="AE17" s="55"/>
      <c r="AG17" s="210"/>
      <c r="AH17" s="210"/>
      <c r="AJ17" s="210"/>
      <c r="AK17" s="210"/>
      <c r="AM17" s="210"/>
      <c r="AN17" s="210"/>
      <c r="AP17" s="210"/>
      <c r="AQ17" s="210"/>
      <c r="AS17" s="210"/>
      <c r="AT17" s="210"/>
      <c r="AV17" s="210"/>
      <c r="AW17" s="210"/>
      <c r="AY17" s="210"/>
      <c r="AZ17" s="210"/>
      <c r="BB17" s="27"/>
      <c r="BC17" s="210"/>
      <c r="BD17" s="210"/>
      <c r="BF17" s="210"/>
      <c r="BG17" s="210"/>
      <c r="BI17" s="210"/>
      <c r="BJ17" s="210"/>
      <c r="BL17" s="210"/>
      <c r="BM17" s="210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35" t="s">
        <v>91</v>
      </c>
      <c r="CC17" s="230"/>
      <c r="CD17" s="26"/>
      <c r="CE17" s="229" t="s">
        <v>2</v>
      </c>
      <c r="CF17" s="230"/>
      <c r="CG17" s="26"/>
      <c r="CH17" s="229"/>
      <c r="CI17" s="230"/>
      <c r="CJ17" s="26"/>
      <c r="CK17" s="229"/>
      <c r="CL17" s="230"/>
      <c r="CM17" s="26"/>
      <c r="CN17" s="229"/>
      <c r="CO17" s="230"/>
      <c r="CQ17" s="229"/>
      <c r="CR17" s="230"/>
      <c r="CT17" s="229"/>
      <c r="CU17" s="230"/>
    </row>
    <row r="18" spans="2:99" ht="4.5" customHeight="1" thickBot="1" x14ac:dyDescent="0.2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3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Z18" s="208"/>
      <c r="AA18" s="209"/>
      <c r="AD18" s="56"/>
      <c r="AE18" s="56"/>
      <c r="AG18" s="89"/>
      <c r="AH18" s="89"/>
      <c r="AJ18" s="89"/>
      <c r="AK18" s="89"/>
      <c r="AM18" s="89"/>
      <c r="AN18" s="89"/>
      <c r="AP18" s="89"/>
      <c r="AQ18" s="89"/>
      <c r="AS18" s="89"/>
      <c r="AT18" s="89"/>
      <c r="AV18" s="89"/>
      <c r="AW18" s="89"/>
      <c r="AY18" s="89"/>
      <c r="AZ18" s="89"/>
      <c r="BB18" s="27"/>
      <c r="BC18" s="89"/>
      <c r="BD18" s="89"/>
      <c r="BF18" s="89"/>
      <c r="BG18" s="89"/>
      <c r="BI18" s="89"/>
      <c r="BJ18" s="89"/>
      <c r="BL18" s="89"/>
      <c r="BM18" s="89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30"/>
      <c r="CC18" s="230"/>
      <c r="CD18" s="26"/>
      <c r="CE18" s="230"/>
      <c r="CF18" s="230"/>
      <c r="CG18" s="26"/>
      <c r="CH18" s="230"/>
      <c r="CI18" s="230"/>
      <c r="CJ18" s="26"/>
      <c r="CK18" s="230"/>
      <c r="CL18" s="230"/>
      <c r="CM18" s="26"/>
      <c r="CN18" s="230"/>
      <c r="CO18" s="230"/>
      <c r="CQ18" s="230"/>
      <c r="CR18" s="230"/>
      <c r="CT18" s="230"/>
      <c r="CU18" s="230"/>
    </row>
    <row r="19" spans="2:99" ht="4.5" customHeight="1" thickBo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30"/>
      <c r="CC19" s="230"/>
      <c r="CD19" s="26"/>
      <c r="CE19" s="230"/>
      <c r="CF19" s="230"/>
      <c r="CG19" s="26"/>
      <c r="CH19" s="230"/>
      <c r="CI19" s="230"/>
      <c r="CJ19" s="26"/>
      <c r="CK19" s="230"/>
      <c r="CL19" s="230"/>
      <c r="CM19" s="26"/>
      <c r="CN19" s="230"/>
      <c r="CO19" s="230"/>
      <c r="CQ19" s="230"/>
      <c r="CR19" s="230"/>
      <c r="CT19" s="230"/>
      <c r="CU19" s="230"/>
    </row>
    <row r="20" spans="2:99" ht="4.5" customHeight="1" x14ac:dyDescent="0.15">
      <c r="B20" s="59" t="s">
        <v>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3"/>
      <c r="N20" s="59" t="s">
        <v>35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Z20" s="206">
        <f>AD20+AG20+AJ20+AM20+AP20+AS20+AV20+AY20-BC20-BF20-BI20-BL20</f>
        <v>0</v>
      </c>
      <c r="AA20" s="207"/>
      <c r="AD20" s="55">
        <f>mod_sag</f>
        <v>0</v>
      </c>
      <c r="AE20" s="55"/>
      <c r="AG20" s="210"/>
      <c r="AH20" s="210"/>
      <c r="AJ20" s="210"/>
      <c r="AK20" s="210"/>
      <c r="AM20" s="210"/>
      <c r="AN20" s="210"/>
      <c r="AP20" s="210"/>
      <c r="AQ20" s="210"/>
      <c r="AS20" s="210"/>
      <c r="AT20" s="210"/>
      <c r="AV20" s="210"/>
      <c r="AW20" s="210"/>
      <c r="AY20" s="210"/>
      <c r="AZ20" s="210"/>
      <c r="BB20" s="27"/>
      <c r="BC20" s="210"/>
      <c r="BD20" s="210"/>
      <c r="BF20" s="210"/>
      <c r="BG20" s="210"/>
      <c r="BI20" s="210"/>
      <c r="BJ20" s="210"/>
      <c r="BL20" s="210"/>
      <c r="BM20" s="210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30"/>
      <c r="CC20" s="230"/>
      <c r="CD20" s="26"/>
      <c r="CE20" s="230"/>
      <c r="CF20" s="230"/>
      <c r="CG20" s="26"/>
      <c r="CH20" s="230"/>
      <c r="CI20" s="230"/>
      <c r="CJ20" s="26"/>
      <c r="CK20" s="230"/>
      <c r="CL20" s="230"/>
      <c r="CM20" s="26"/>
      <c r="CN20" s="230"/>
      <c r="CO20" s="230"/>
      <c r="CQ20" s="230"/>
      <c r="CR20" s="230"/>
      <c r="CT20" s="230"/>
      <c r="CU20" s="230"/>
    </row>
    <row r="21" spans="2:99" ht="4.5" customHeight="1" thickBot="1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3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Z21" s="208"/>
      <c r="AA21" s="209"/>
      <c r="AD21" s="56"/>
      <c r="AE21" s="56"/>
      <c r="AG21" s="89"/>
      <c r="AH21" s="89"/>
      <c r="AJ21" s="89"/>
      <c r="AK21" s="89"/>
      <c r="AM21" s="89"/>
      <c r="AN21" s="89"/>
      <c r="AP21" s="89"/>
      <c r="AQ21" s="89"/>
      <c r="AS21" s="89"/>
      <c r="AT21" s="89"/>
      <c r="AV21" s="89"/>
      <c r="AW21" s="89"/>
      <c r="AY21" s="89"/>
      <c r="AZ21" s="89"/>
      <c r="BB21" s="27"/>
      <c r="BC21" s="89"/>
      <c r="BD21" s="89"/>
      <c r="BF21" s="89"/>
      <c r="BG21" s="89"/>
      <c r="BI21" s="89"/>
      <c r="BJ21" s="89"/>
      <c r="BL21" s="89"/>
      <c r="BM21" s="89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30"/>
      <c r="CC21" s="230"/>
      <c r="CD21" s="26"/>
      <c r="CE21" s="230"/>
      <c r="CF21" s="230"/>
      <c r="CG21" s="26"/>
      <c r="CH21" s="230"/>
      <c r="CI21" s="230"/>
      <c r="CJ21" s="26"/>
      <c r="CK21" s="230"/>
      <c r="CL21" s="230"/>
      <c r="CM21" s="26"/>
      <c r="CN21" s="230"/>
      <c r="CO21" s="230"/>
      <c r="CQ21" s="230"/>
      <c r="CR21" s="230"/>
      <c r="CT21" s="230"/>
      <c r="CU21" s="230"/>
    </row>
    <row r="22" spans="2:99" ht="4.5" customHeight="1" thickBot="1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CB22" s="230"/>
      <c r="CC22" s="230"/>
      <c r="CE22" s="230"/>
      <c r="CF22" s="230"/>
      <c r="CH22" s="230"/>
      <c r="CI22" s="230"/>
      <c r="CK22" s="230"/>
      <c r="CL22" s="230"/>
      <c r="CN22" s="230"/>
      <c r="CO22" s="230"/>
      <c r="CQ22" s="230"/>
      <c r="CR22" s="230"/>
      <c r="CT22" s="230"/>
      <c r="CU22" s="230"/>
    </row>
    <row r="23" spans="2:99" ht="4.5" customHeight="1" x14ac:dyDescent="0.15">
      <c r="B23" s="59" t="s">
        <v>15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  <c r="N23" s="59" t="s">
        <v>33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Z23" s="206">
        <f>AD23+AG23+AJ23+AM23+AP23+AS23+AV23+AY23-BC23-BF23-BI23-BL23</f>
        <v>0</v>
      </c>
      <c r="AA23" s="207"/>
      <c r="AD23" s="55">
        <f>mod_int</f>
        <v>0</v>
      </c>
      <c r="AE23" s="55"/>
      <c r="AG23" s="210"/>
      <c r="AH23" s="210"/>
      <c r="AJ23" s="210"/>
      <c r="AK23" s="210"/>
      <c r="AM23" s="210"/>
      <c r="AN23" s="210"/>
      <c r="AP23" s="210"/>
      <c r="AQ23" s="210"/>
      <c r="AS23" s="210"/>
      <c r="AT23" s="210"/>
      <c r="AV23" s="210"/>
      <c r="AW23" s="210"/>
      <c r="AY23" s="210"/>
      <c r="AZ23" s="210"/>
      <c r="BB23" s="27"/>
      <c r="BC23" s="210"/>
      <c r="BD23" s="210"/>
      <c r="BF23" s="210"/>
      <c r="BG23" s="210"/>
      <c r="BI23" s="210"/>
      <c r="BJ23" s="210"/>
      <c r="BL23" s="210"/>
      <c r="BM23" s="210"/>
      <c r="CB23" s="230"/>
      <c r="CC23" s="230"/>
      <c r="CE23" s="230"/>
      <c r="CF23" s="230"/>
      <c r="CH23" s="230"/>
      <c r="CI23" s="230"/>
      <c r="CK23" s="230"/>
      <c r="CL23" s="230"/>
      <c r="CN23" s="230"/>
      <c r="CO23" s="230"/>
      <c r="CQ23" s="230"/>
      <c r="CR23" s="230"/>
      <c r="CT23" s="230"/>
      <c r="CU23" s="230"/>
    </row>
    <row r="24" spans="2:99" ht="4.5" customHeight="1" thickBot="1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Z24" s="208"/>
      <c r="AA24" s="209"/>
      <c r="AD24" s="56"/>
      <c r="AE24" s="56"/>
      <c r="AG24" s="89"/>
      <c r="AH24" s="89"/>
      <c r="AJ24" s="89"/>
      <c r="AK24" s="89"/>
      <c r="AM24" s="89"/>
      <c r="AN24" s="89"/>
      <c r="AP24" s="89"/>
      <c r="AQ24" s="89"/>
      <c r="AS24" s="89"/>
      <c r="AT24" s="89"/>
      <c r="AV24" s="89"/>
      <c r="AW24" s="89"/>
      <c r="AY24" s="89"/>
      <c r="AZ24" s="89"/>
      <c r="BB24" s="27"/>
      <c r="BC24" s="89"/>
      <c r="BD24" s="89"/>
      <c r="BF24" s="89"/>
      <c r="BG24" s="89"/>
      <c r="BI24" s="89"/>
      <c r="BJ24" s="89"/>
      <c r="BL24" s="89"/>
      <c r="BM24" s="89"/>
      <c r="CB24" s="231"/>
      <c r="CC24" s="231"/>
      <c r="CE24" s="231"/>
      <c r="CF24" s="231"/>
      <c r="CH24" s="231"/>
      <c r="CI24" s="231"/>
      <c r="CK24" s="231"/>
      <c r="CL24" s="231"/>
      <c r="CN24" s="231"/>
      <c r="CO24" s="231"/>
      <c r="CQ24" s="231"/>
      <c r="CR24" s="231"/>
      <c r="CT24" s="231"/>
      <c r="CU24" s="231"/>
    </row>
    <row r="25" spans="2:99" ht="4.5" customHeight="1" thickBot="1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BV25" s="176">
        <f>CB26+CE26+CH26+CK26+CN26+CQ26+CT26</f>
        <v>0</v>
      </c>
      <c r="BW25" s="232"/>
      <c r="BX25" s="177"/>
    </row>
    <row r="26" spans="2:99" ht="4.5" customHeight="1" x14ac:dyDescent="0.15">
      <c r="B26" s="57" t="s">
        <v>16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3"/>
      <c r="N26" s="57" t="s">
        <v>32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Z26" s="206">
        <f t="shared" ref="Z26" si="0">AD26+AG26+AJ26+AM26+AP26+AS26+AV26+AY26-BC26-BF26-BI26-BL26</f>
        <v>0</v>
      </c>
      <c r="AA26" s="207"/>
      <c r="AD26" s="55">
        <f>mod_dex</f>
        <v>0</v>
      </c>
      <c r="AE26" s="55"/>
      <c r="AG26" s="210"/>
      <c r="AH26" s="210"/>
      <c r="AJ26" s="210"/>
      <c r="AK26" s="210"/>
      <c r="AM26" s="210"/>
      <c r="AN26" s="210"/>
      <c r="AP26" s="210"/>
      <c r="AQ26" s="210"/>
      <c r="AS26" s="210"/>
      <c r="AT26" s="210"/>
      <c r="AV26" s="210"/>
      <c r="AW26" s="210"/>
      <c r="AY26" s="210"/>
      <c r="AZ26" s="210"/>
      <c r="BB26" s="27"/>
      <c r="BC26" s="210"/>
      <c r="BD26" s="210"/>
      <c r="BF26" s="210"/>
      <c r="BG26" s="210"/>
      <c r="BI26" s="210"/>
      <c r="BJ26" s="210"/>
      <c r="BL26" s="210"/>
      <c r="BM26" s="210"/>
      <c r="BR26" s="54" t="s">
        <v>49</v>
      </c>
      <c r="BS26" s="54"/>
      <c r="BT26" s="54"/>
      <c r="BV26" s="233"/>
      <c r="BW26" s="222"/>
      <c r="BX26" s="234"/>
      <c r="CB26" s="117">
        <f>IF(CB17="Maitrise",maitrise,0)</f>
        <v>0</v>
      </c>
      <c r="CC26" s="118"/>
      <c r="CE26" s="117">
        <f>mod_dex</f>
        <v>0</v>
      </c>
      <c r="CF26" s="118"/>
      <c r="CH26" s="85"/>
      <c r="CI26" s="87"/>
      <c r="CK26" s="85"/>
      <c r="CL26" s="87"/>
      <c r="CN26" s="85"/>
      <c r="CO26" s="87"/>
      <c r="CQ26" s="85"/>
      <c r="CR26" s="87"/>
      <c r="CT26" s="85"/>
      <c r="CU26" s="87"/>
    </row>
    <row r="27" spans="2:99" ht="4.5" customHeight="1" thickBot="1" x14ac:dyDescent="0.2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3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Z27" s="208"/>
      <c r="AA27" s="209"/>
      <c r="AD27" s="56"/>
      <c r="AE27" s="56"/>
      <c r="AG27" s="89"/>
      <c r="AH27" s="89"/>
      <c r="AJ27" s="89"/>
      <c r="AK27" s="89"/>
      <c r="AM27" s="89"/>
      <c r="AN27" s="89"/>
      <c r="AP27" s="89"/>
      <c r="AQ27" s="89"/>
      <c r="AS27" s="89"/>
      <c r="AT27" s="89"/>
      <c r="AV27" s="89"/>
      <c r="AW27" s="89"/>
      <c r="AY27" s="89"/>
      <c r="AZ27" s="89"/>
      <c r="BB27" s="27"/>
      <c r="BC27" s="89"/>
      <c r="BD27" s="89"/>
      <c r="BF27" s="89"/>
      <c r="BG27" s="89"/>
      <c r="BI27" s="89"/>
      <c r="BJ27" s="89"/>
      <c r="BL27" s="89"/>
      <c r="BM27" s="89"/>
      <c r="BR27" s="54"/>
      <c r="BS27" s="54"/>
      <c r="BT27" s="54"/>
      <c r="BV27" s="178"/>
      <c r="BW27" s="224"/>
      <c r="BX27" s="179"/>
      <c r="CB27" s="119"/>
      <c r="CC27" s="120"/>
      <c r="CE27" s="119"/>
      <c r="CF27" s="120"/>
      <c r="CH27" s="88"/>
      <c r="CI27" s="90"/>
      <c r="CK27" s="88"/>
      <c r="CL27" s="90"/>
      <c r="CN27" s="88"/>
      <c r="CO27" s="90"/>
      <c r="CQ27" s="88"/>
      <c r="CR27" s="90"/>
      <c r="CT27" s="88"/>
      <c r="CU27" s="90"/>
    </row>
    <row r="28" spans="2:99" ht="4.5" customHeight="1" thickBot="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2:99" ht="4.5" customHeight="1" x14ac:dyDescent="0.15">
      <c r="B29" s="59" t="s">
        <v>17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3"/>
      <c r="N29" s="59" t="s">
        <v>43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Z29" s="206">
        <f t="shared" ref="Z29" si="1">AD29+AG29+AJ29+AM29+AP29+AS29+AV29+AY29-BC29-BF29-BI29-BL29</f>
        <v>0</v>
      </c>
      <c r="AA29" s="207"/>
      <c r="AD29" s="55">
        <f>mod_cha</f>
        <v>0</v>
      </c>
      <c r="AE29" s="55"/>
      <c r="AG29" s="210"/>
      <c r="AH29" s="210"/>
      <c r="AJ29" s="210"/>
      <c r="AK29" s="210"/>
      <c r="AM29" s="210"/>
      <c r="AN29" s="210"/>
      <c r="AP29" s="210"/>
      <c r="AQ29" s="210"/>
      <c r="AS29" s="210"/>
      <c r="AT29" s="210"/>
      <c r="AV29" s="210"/>
      <c r="AW29" s="210"/>
      <c r="AY29" s="210"/>
      <c r="AZ29" s="210"/>
      <c r="BB29" s="27"/>
      <c r="BC29" s="210"/>
      <c r="BD29" s="210"/>
      <c r="BF29" s="210"/>
      <c r="BG29" s="210"/>
      <c r="BI29" s="210"/>
      <c r="BJ29" s="210"/>
      <c r="BL29" s="210"/>
      <c r="BM29" s="210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35" t="s">
        <v>91</v>
      </c>
      <c r="CC29" s="230"/>
      <c r="CD29" s="26"/>
      <c r="CE29" s="229" t="s">
        <v>3</v>
      </c>
      <c r="CF29" s="230"/>
      <c r="CG29" s="26"/>
      <c r="CH29" s="229"/>
      <c r="CI29" s="230"/>
      <c r="CJ29" s="26"/>
      <c r="CK29" s="229"/>
      <c r="CL29" s="230"/>
      <c r="CM29" s="26"/>
      <c r="CN29" s="229"/>
      <c r="CO29" s="230"/>
      <c r="CQ29" s="229"/>
      <c r="CR29" s="230"/>
      <c r="CT29" s="229"/>
      <c r="CU29" s="230"/>
    </row>
    <row r="30" spans="2:99" ht="4.5" customHeight="1" thickBot="1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3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Z30" s="208"/>
      <c r="AA30" s="209"/>
      <c r="AD30" s="56"/>
      <c r="AE30" s="56"/>
      <c r="AG30" s="89"/>
      <c r="AH30" s="89"/>
      <c r="AJ30" s="89"/>
      <c r="AK30" s="89"/>
      <c r="AM30" s="89"/>
      <c r="AN30" s="89"/>
      <c r="AP30" s="89"/>
      <c r="AQ30" s="89"/>
      <c r="AS30" s="89"/>
      <c r="AT30" s="89"/>
      <c r="AV30" s="89"/>
      <c r="AW30" s="89"/>
      <c r="AY30" s="89"/>
      <c r="AZ30" s="89"/>
      <c r="BB30" s="27"/>
      <c r="BC30" s="89"/>
      <c r="BD30" s="89"/>
      <c r="BF30" s="89"/>
      <c r="BG30" s="89"/>
      <c r="BI30" s="89"/>
      <c r="BJ30" s="89"/>
      <c r="BL30" s="89"/>
      <c r="BM30" s="89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30"/>
      <c r="CC30" s="230"/>
      <c r="CD30" s="26"/>
      <c r="CE30" s="230"/>
      <c r="CF30" s="230"/>
      <c r="CG30" s="26"/>
      <c r="CH30" s="230"/>
      <c r="CI30" s="230"/>
      <c r="CJ30" s="26"/>
      <c r="CK30" s="230"/>
      <c r="CL30" s="230"/>
      <c r="CM30" s="26"/>
      <c r="CN30" s="230"/>
      <c r="CO30" s="230"/>
      <c r="CQ30" s="230"/>
      <c r="CR30" s="230"/>
      <c r="CT30" s="230"/>
      <c r="CU30" s="230"/>
    </row>
    <row r="31" spans="2:99" ht="4.5" customHeight="1" thickBot="1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30"/>
      <c r="CC31" s="230"/>
      <c r="CD31" s="26"/>
      <c r="CE31" s="230"/>
      <c r="CF31" s="230"/>
      <c r="CG31" s="26"/>
      <c r="CH31" s="230"/>
      <c r="CI31" s="230"/>
      <c r="CJ31" s="26"/>
      <c r="CK31" s="230"/>
      <c r="CL31" s="230"/>
      <c r="CM31" s="26"/>
      <c r="CN31" s="230"/>
      <c r="CO31" s="230"/>
      <c r="CQ31" s="230"/>
      <c r="CR31" s="230"/>
      <c r="CT31" s="230"/>
      <c r="CU31" s="230"/>
    </row>
    <row r="32" spans="2:99" ht="4.5" customHeight="1" x14ac:dyDescent="0.15">
      <c r="B32" s="57" t="s">
        <v>18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3"/>
      <c r="N32" s="57" t="s">
        <v>19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Z32" s="206">
        <f t="shared" ref="Z32" si="2">AD32+AG32+AJ32+AM32+AP32+AS32+AV32+AY32-BC32-BF32-BI32-BL32</f>
        <v>0</v>
      </c>
      <c r="AA32" s="207"/>
      <c r="AD32" s="55">
        <f>mod_int</f>
        <v>0</v>
      </c>
      <c r="AE32" s="55"/>
      <c r="AG32" s="210"/>
      <c r="AH32" s="210"/>
      <c r="AJ32" s="210"/>
      <c r="AK32" s="210"/>
      <c r="AM32" s="210"/>
      <c r="AN32" s="210"/>
      <c r="AP32" s="210"/>
      <c r="AQ32" s="210"/>
      <c r="AS32" s="210"/>
      <c r="AT32" s="210"/>
      <c r="AV32" s="210"/>
      <c r="AW32" s="210"/>
      <c r="AY32" s="210"/>
      <c r="AZ32" s="210"/>
      <c r="BB32" s="27"/>
      <c r="BC32" s="210"/>
      <c r="BD32" s="210"/>
      <c r="BF32" s="210"/>
      <c r="BG32" s="210"/>
      <c r="BI32" s="210"/>
      <c r="BJ32" s="210"/>
      <c r="BL32" s="210"/>
      <c r="BM32" s="210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30"/>
      <c r="CC32" s="230"/>
      <c r="CD32" s="26"/>
      <c r="CE32" s="230"/>
      <c r="CF32" s="230"/>
      <c r="CG32" s="26"/>
      <c r="CH32" s="230"/>
      <c r="CI32" s="230"/>
      <c r="CJ32" s="26"/>
      <c r="CK32" s="230"/>
      <c r="CL32" s="230"/>
      <c r="CM32" s="26"/>
      <c r="CN32" s="230"/>
      <c r="CO32" s="230"/>
      <c r="CQ32" s="230"/>
      <c r="CR32" s="230"/>
      <c r="CT32" s="230"/>
      <c r="CU32" s="230"/>
    </row>
    <row r="33" spans="2:99" ht="4.5" customHeight="1" thickBot="1" x14ac:dyDescent="0.2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3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Z33" s="208"/>
      <c r="AA33" s="209"/>
      <c r="AD33" s="56"/>
      <c r="AE33" s="56"/>
      <c r="AG33" s="89"/>
      <c r="AH33" s="89"/>
      <c r="AJ33" s="89"/>
      <c r="AK33" s="89"/>
      <c r="AM33" s="89"/>
      <c r="AN33" s="89"/>
      <c r="AP33" s="89"/>
      <c r="AQ33" s="89"/>
      <c r="AS33" s="89"/>
      <c r="AT33" s="89"/>
      <c r="AV33" s="89"/>
      <c r="AW33" s="89"/>
      <c r="AY33" s="89"/>
      <c r="AZ33" s="89"/>
      <c r="BB33" s="27"/>
      <c r="BC33" s="89"/>
      <c r="BD33" s="89"/>
      <c r="BF33" s="89"/>
      <c r="BG33" s="89"/>
      <c r="BI33" s="89"/>
      <c r="BJ33" s="89"/>
      <c r="BL33" s="89"/>
      <c r="BM33" s="89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30"/>
      <c r="CC33" s="230"/>
      <c r="CD33" s="26"/>
      <c r="CE33" s="230"/>
      <c r="CF33" s="230"/>
      <c r="CG33" s="26"/>
      <c r="CH33" s="230"/>
      <c r="CI33" s="230"/>
      <c r="CJ33" s="26"/>
      <c r="CK33" s="230"/>
      <c r="CL33" s="230"/>
      <c r="CM33" s="26"/>
      <c r="CN33" s="230"/>
      <c r="CO33" s="230"/>
      <c r="CQ33" s="230"/>
      <c r="CR33" s="230"/>
      <c r="CT33" s="230"/>
      <c r="CU33" s="230"/>
    </row>
    <row r="34" spans="2:99" ht="4.5" customHeight="1" thickBot="1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CB34" s="230"/>
      <c r="CC34" s="230"/>
      <c r="CE34" s="230"/>
      <c r="CF34" s="230"/>
      <c r="CH34" s="230"/>
      <c r="CI34" s="230"/>
      <c r="CK34" s="230"/>
      <c r="CL34" s="230"/>
      <c r="CN34" s="230"/>
      <c r="CO34" s="230"/>
      <c r="CQ34" s="230"/>
      <c r="CR34" s="230"/>
      <c r="CT34" s="230"/>
      <c r="CU34" s="230"/>
    </row>
    <row r="35" spans="2:99" ht="4.5" customHeight="1" x14ac:dyDescent="0.15">
      <c r="B35" s="57" t="s">
        <v>20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3"/>
      <c r="N35" s="57" t="s">
        <v>36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Z35" s="206">
        <f t="shared" ref="Z35" si="3">AD35+AG35+AJ35+AM35+AP35+AS35+AV35+AY35-BC35-BF35-BI35-BL35</f>
        <v>0</v>
      </c>
      <c r="AA35" s="207"/>
      <c r="AD35" s="55">
        <f>mod_sag</f>
        <v>0</v>
      </c>
      <c r="AE35" s="55"/>
      <c r="AG35" s="210"/>
      <c r="AH35" s="210"/>
      <c r="AJ35" s="210"/>
      <c r="AK35" s="210"/>
      <c r="AM35" s="210"/>
      <c r="AN35" s="210"/>
      <c r="AP35" s="210"/>
      <c r="AQ35" s="210"/>
      <c r="AS35" s="210"/>
      <c r="AT35" s="210"/>
      <c r="AV35" s="210"/>
      <c r="AW35" s="210"/>
      <c r="AY35" s="210"/>
      <c r="AZ35" s="210"/>
      <c r="BB35" s="27"/>
      <c r="BC35" s="210"/>
      <c r="BD35" s="210"/>
      <c r="BF35" s="210"/>
      <c r="BG35" s="210"/>
      <c r="BI35" s="210"/>
      <c r="BJ35" s="210"/>
      <c r="BL35" s="210"/>
      <c r="BM35" s="210"/>
      <c r="CB35" s="230"/>
      <c r="CC35" s="230"/>
      <c r="CE35" s="230"/>
      <c r="CF35" s="230"/>
      <c r="CH35" s="230"/>
      <c r="CI35" s="230"/>
      <c r="CK35" s="230"/>
      <c r="CL35" s="230"/>
      <c r="CN35" s="230"/>
      <c r="CO35" s="230"/>
      <c r="CQ35" s="230"/>
      <c r="CR35" s="230"/>
      <c r="CT35" s="230"/>
      <c r="CU35" s="230"/>
    </row>
    <row r="36" spans="2:99" ht="4.5" customHeight="1" thickBot="1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3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Z36" s="208"/>
      <c r="AA36" s="209"/>
      <c r="AD36" s="56"/>
      <c r="AE36" s="56"/>
      <c r="AG36" s="89"/>
      <c r="AH36" s="89"/>
      <c r="AJ36" s="89"/>
      <c r="AK36" s="89"/>
      <c r="AM36" s="89"/>
      <c r="AN36" s="89"/>
      <c r="AP36" s="89"/>
      <c r="AQ36" s="89"/>
      <c r="AS36" s="89"/>
      <c r="AT36" s="89"/>
      <c r="AV36" s="89"/>
      <c r="AW36" s="89"/>
      <c r="AY36" s="89"/>
      <c r="AZ36" s="89"/>
      <c r="BB36" s="27"/>
      <c r="BC36" s="89"/>
      <c r="BD36" s="89"/>
      <c r="BF36" s="89"/>
      <c r="BG36" s="89"/>
      <c r="BI36" s="89"/>
      <c r="BJ36" s="89"/>
      <c r="BL36" s="89"/>
      <c r="BM36" s="89"/>
      <c r="CB36" s="231"/>
      <c r="CC36" s="231"/>
      <c r="CE36" s="231"/>
      <c r="CF36" s="231"/>
      <c r="CH36" s="231"/>
      <c r="CI36" s="231"/>
      <c r="CK36" s="231"/>
      <c r="CL36" s="231"/>
      <c r="CN36" s="231"/>
      <c r="CO36" s="231"/>
      <c r="CQ36" s="231"/>
      <c r="CR36" s="231"/>
      <c r="CT36" s="231"/>
      <c r="CU36" s="231"/>
    </row>
    <row r="37" spans="2:99" ht="4.5" customHeight="1" thickBo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BV37" s="176">
        <f>CB38+CE38+CH38+CK38+CN38+CQ38+CT38</f>
        <v>0</v>
      </c>
      <c r="BW37" s="232"/>
      <c r="BX37" s="177"/>
    </row>
    <row r="38" spans="2:99" ht="4.5" customHeight="1" x14ac:dyDescent="0.15">
      <c r="B38" s="226" t="s">
        <v>21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13"/>
      <c r="N38" s="226" t="s">
        <v>21</v>
      </c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Z38" s="206">
        <f t="shared" ref="Z38" si="4">AD38+AG38+AJ38+AM38+AP38+AS38+AV38+AY38-BC38-BF38-BI38-BL38</f>
        <v>0</v>
      </c>
      <c r="AA38" s="207"/>
      <c r="AD38" s="55">
        <f>mod_cha</f>
        <v>0</v>
      </c>
      <c r="AE38" s="55"/>
      <c r="AG38" s="210"/>
      <c r="AH38" s="210"/>
      <c r="AJ38" s="210"/>
      <c r="AK38" s="210"/>
      <c r="AM38" s="210"/>
      <c r="AN38" s="210"/>
      <c r="AP38" s="210"/>
      <c r="AQ38" s="210"/>
      <c r="AS38" s="210"/>
      <c r="AT38" s="210"/>
      <c r="AV38" s="210"/>
      <c r="AW38" s="210"/>
      <c r="AY38" s="210"/>
      <c r="AZ38" s="210"/>
      <c r="BB38" s="27"/>
      <c r="BC38" s="210"/>
      <c r="BD38" s="210"/>
      <c r="BF38" s="210"/>
      <c r="BG38" s="210"/>
      <c r="BI38" s="210"/>
      <c r="BJ38" s="210"/>
      <c r="BL38" s="210"/>
      <c r="BM38" s="210"/>
      <c r="BR38" s="54" t="s">
        <v>50</v>
      </c>
      <c r="BS38" s="54"/>
      <c r="BT38" s="54"/>
      <c r="BV38" s="233"/>
      <c r="BW38" s="222"/>
      <c r="BX38" s="234"/>
      <c r="CB38" s="117">
        <f>IF(CB29="Maitrise",maitrise,0)</f>
        <v>0</v>
      </c>
      <c r="CC38" s="118"/>
      <c r="CE38" s="117">
        <f>mod_con</f>
        <v>0</v>
      </c>
      <c r="CF38" s="118"/>
      <c r="CH38" s="85"/>
      <c r="CI38" s="87"/>
      <c r="CK38" s="85"/>
      <c r="CL38" s="87"/>
      <c r="CN38" s="85"/>
      <c r="CO38" s="87"/>
      <c r="CQ38" s="85"/>
      <c r="CR38" s="87"/>
      <c r="CT38" s="85"/>
      <c r="CU38" s="87"/>
    </row>
    <row r="39" spans="2:99" ht="4.5" customHeight="1" thickBot="1" x14ac:dyDescent="0.2"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13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Z39" s="208"/>
      <c r="AA39" s="209"/>
      <c r="AD39" s="56"/>
      <c r="AE39" s="56"/>
      <c r="AG39" s="89"/>
      <c r="AH39" s="89"/>
      <c r="AJ39" s="89"/>
      <c r="AK39" s="89"/>
      <c r="AM39" s="89"/>
      <c r="AN39" s="89"/>
      <c r="AP39" s="89"/>
      <c r="AQ39" s="89"/>
      <c r="AS39" s="89"/>
      <c r="AT39" s="89"/>
      <c r="AV39" s="89"/>
      <c r="AW39" s="89"/>
      <c r="AY39" s="89"/>
      <c r="AZ39" s="89"/>
      <c r="BB39" s="27"/>
      <c r="BC39" s="89"/>
      <c r="BD39" s="89"/>
      <c r="BF39" s="89"/>
      <c r="BG39" s="89"/>
      <c r="BI39" s="89"/>
      <c r="BJ39" s="89"/>
      <c r="BL39" s="89"/>
      <c r="BM39" s="89"/>
      <c r="BR39" s="54"/>
      <c r="BS39" s="54"/>
      <c r="BT39" s="54"/>
      <c r="BV39" s="178"/>
      <c r="BW39" s="224"/>
      <c r="BX39" s="179"/>
      <c r="CB39" s="119"/>
      <c r="CC39" s="120"/>
      <c r="CE39" s="119"/>
      <c r="CF39" s="120"/>
      <c r="CH39" s="88"/>
      <c r="CI39" s="90"/>
      <c r="CK39" s="88"/>
      <c r="CL39" s="90"/>
      <c r="CN39" s="88"/>
      <c r="CO39" s="90"/>
      <c r="CQ39" s="88"/>
      <c r="CR39" s="90"/>
      <c r="CT39" s="88"/>
      <c r="CU39" s="90"/>
    </row>
    <row r="40" spans="2:99" ht="4.5" customHeight="1" thickBo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2:99" ht="4.5" customHeight="1" x14ac:dyDescent="0.15">
      <c r="B41" s="59" t="s">
        <v>22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3"/>
      <c r="N41" s="59" t="s">
        <v>37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Z41" s="206">
        <f t="shared" ref="Z41" si="5">AD41+AG41+AJ41+AM41+AP41+AS41+AV41+AY41-BC41-BF41-BI41-BL41</f>
        <v>0</v>
      </c>
      <c r="AA41" s="207"/>
      <c r="AD41" s="55">
        <f>mod_int</f>
        <v>0</v>
      </c>
      <c r="AE41" s="55"/>
      <c r="AG41" s="210"/>
      <c r="AH41" s="210"/>
      <c r="AJ41" s="210"/>
      <c r="AK41" s="210"/>
      <c r="AM41" s="210"/>
      <c r="AN41" s="210"/>
      <c r="AP41" s="210"/>
      <c r="AQ41" s="210"/>
      <c r="AS41" s="210"/>
      <c r="AT41" s="210"/>
      <c r="AV41" s="210"/>
      <c r="AW41" s="210"/>
      <c r="AY41" s="210"/>
      <c r="AZ41" s="210"/>
      <c r="BB41" s="27"/>
      <c r="BC41" s="210"/>
      <c r="BD41" s="210"/>
      <c r="BF41" s="210"/>
      <c r="BG41" s="210"/>
      <c r="BI41" s="210"/>
      <c r="BJ41" s="210"/>
      <c r="BL41" s="210"/>
      <c r="BM41" s="210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35" t="s">
        <v>91</v>
      </c>
      <c r="CC41" s="230"/>
      <c r="CD41" s="26"/>
      <c r="CE41" s="229" t="s">
        <v>4</v>
      </c>
      <c r="CF41" s="230"/>
      <c r="CG41" s="26"/>
      <c r="CH41" s="229"/>
      <c r="CI41" s="230"/>
      <c r="CJ41" s="26"/>
      <c r="CK41" s="229"/>
      <c r="CL41" s="230"/>
      <c r="CM41" s="26"/>
      <c r="CN41" s="229"/>
      <c r="CO41" s="230"/>
      <c r="CQ41" s="229"/>
      <c r="CR41" s="230"/>
      <c r="CT41" s="229"/>
      <c r="CU41" s="230"/>
    </row>
    <row r="42" spans="2:99" ht="4.5" customHeight="1" thickBo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13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Z42" s="208"/>
      <c r="AA42" s="209"/>
      <c r="AD42" s="56"/>
      <c r="AE42" s="56"/>
      <c r="AG42" s="89"/>
      <c r="AH42" s="89"/>
      <c r="AJ42" s="89"/>
      <c r="AK42" s="89"/>
      <c r="AM42" s="89"/>
      <c r="AN42" s="89"/>
      <c r="AP42" s="89"/>
      <c r="AQ42" s="89"/>
      <c r="AS42" s="89"/>
      <c r="AT42" s="89"/>
      <c r="AV42" s="89"/>
      <c r="AW42" s="89"/>
      <c r="AY42" s="89"/>
      <c r="AZ42" s="89"/>
      <c r="BB42" s="27"/>
      <c r="BC42" s="89"/>
      <c r="BD42" s="89"/>
      <c r="BF42" s="89"/>
      <c r="BG42" s="89"/>
      <c r="BI42" s="89"/>
      <c r="BJ42" s="89"/>
      <c r="BL42" s="89"/>
      <c r="BM42" s="89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30"/>
      <c r="CC42" s="230"/>
      <c r="CD42" s="26"/>
      <c r="CE42" s="230"/>
      <c r="CF42" s="230"/>
      <c r="CG42" s="26"/>
      <c r="CH42" s="230"/>
      <c r="CI42" s="230"/>
      <c r="CJ42" s="26"/>
      <c r="CK42" s="230"/>
      <c r="CL42" s="230"/>
      <c r="CM42" s="26"/>
      <c r="CN42" s="230"/>
      <c r="CO42" s="230"/>
      <c r="CQ42" s="230"/>
      <c r="CR42" s="230"/>
      <c r="CT42" s="230"/>
      <c r="CU42" s="230"/>
    </row>
    <row r="43" spans="2:99" ht="4.5" customHeight="1" thickBo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30"/>
      <c r="CC43" s="230"/>
      <c r="CD43" s="26"/>
      <c r="CE43" s="230"/>
      <c r="CF43" s="230"/>
      <c r="CG43" s="26"/>
      <c r="CH43" s="230"/>
      <c r="CI43" s="230"/>
      <c r="CJ43" s="26"/>
      <c r="CK43" s="230"/>
      <c r="CL43" s="230"/>
      <c r="CM43" s="26"/>
      <c r="CN43" s="230"/>
      <c r="CO43" s="230"/>
      <c r="CQ43" s="230"/>
      <c r="CR43" s="230"/>
      <c r="CT43" s="230"/>
      <c r="CU43" s="230"/>
    </row>
    <row r="44" spans="2:99" ht="4.5" customHeight="1" x14ac:dyDescent="0.15">
      <c r="B44" s="59" t="s">
        <v>23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3"/>
      <c r="N44" s="59" t="s">
        <v>23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Z44" s="206">
        <f>AD44+AG44+AJ44+AM44+AP44+AS44+AV44+AY44-BC44-BF44-BI44-BL44</f>
        <v>0</v>
      </c>
      <c r="AA44" s="207"/>
      <c r="AD44" s="55">
        <f>mod_sag</f>
        <v>0</v>
      </c>
      <c r="AE44" s="55"/>
      <c r="AG44" s="210"/>
      <c r="AH44" s="210"/>
      <c r="AJ44" s="210"/>
      <c r="AK44" s="210"/>
      <c r="AM44" s="210"/>
      <c r="AN44" s="210"/>
      <c r="AP44" s="210"/>
      <c r="AQ44" s="210"/>
      <c r="AS44" s="210"/>
      <c r="AT44" s="210"/>
      <c r="AV44" s="210"/>
      <c r="AW44" s="210"/>
      <c r="AY44" s="210"/>
      <c r="AZ44" s="210"/>
      <c r="BB44" s="27"/>
      <c r="BC44" s="210"/>
      <c r="BD44" s="210"/>
      <c r="BF44" s="210"/>
      <c r="BG44" s="210"/>
      <c r="BI44" s="210"/>
      <c r="BJ44" s="210"/>
      <c r="BL44" s="210"/>
      <c r="BM44" s="210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30"/>
      <c r="CC44" s="230"/>
      <c r="CD44" s="26"/>
      <c r="CE44" s="230"/>
      <c r="CF44" s="230"/>
      <c r="CG44" s="26"/>
      <c r="CH44" s="230"/>
      <c r="CI44" s="230"/>
      <c r="CJ44" s="26"/>
      <c r="CK44" s="230"/>
      <c r="CL44" s="230"/>
      <c r="CM44" s="26"/>
      <c r="CN44" s="230"/>
      <c r="CO44" s="230"/>
      <c r="CQ44" s="230"/>
      <c r="CR44" s="230"/>
      <c r="CT44" s="230"/>
      <c r="CU44" s="230"/>
    </row>
    <row r="45" spans="2:99" ht="4.5" customHeight="1" thickBot="1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3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Z45" s="208"/>
      <c r="AA45" s="209"/>
      <c r="AD45" s="56"/>
      <c r="AE45" s="56"/>
      <c r="AG45" s="89"/>
      <c r="AH45" s="89"/>
      <c r="AJ45" s="89"/>
      <c r="AK45" s="89"/>
      <c r="AM45" s="89"/>
      <c r="AN45" s="89"/>
      <c r="AP45" s="89"/>
      <c r="AQ45" s="89"/>
      <c r="AS45" s="89"/>
      <c r="AT45" s="89"/>
      <c r="AV45" s="89"/>
      <c r="AW45" s="89"/>
      <c r="AY45" s="89"/>
      <c r="AZ45" s="89"/>
      <c r="BB45" s="27"/>
      <c r="BC45" s="89"/>
      <c r="BD45" s="89"/>
      <c r="BF45" s="89"/>
      <c r="BG45" s="89"/>
      <c r="BI45" s="89"/>
      <c r="BJ45" s="89"/>
      <c r="BL45" s="89"/>
      <c r="BM45" s="89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30"/>
      <c r="CC45" s="230"/>
      <c r="CD45" s="26"/>
      <c r="CE45" s="230"/>
      <c r="CF45" s="230"/>
      <c r="CG45" s="26"/>
      <c r="CH45" s="230"/>
      <c r="CI45" s="230"/>
      <c r="CJ45" s="26"/>
      <c r="CK45" s="230"/>
      <c r="CL45" s="230"/>
      <c r="CM45" s="26"/>
      <c r="CN45" s="230"/>
      <c r="CO45" s="230"/>
      <c r="CQ45" s="230"/>
      <c r="CR45" s="230"/>
      <c r="CT45" s="230"/>
      <c r="CU45" s="230"/>
    </row>
    <row r="46" spans="2:99" ht="4.5" customHeight="1" thickBo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CB46" s="230"/>
      <c r="CC46" s="230"/>
      <c r="CE46" s="230"/>
      <c r="CF46" s="230"/>
      <c r="CH46" s="230"/>
      <c r="CI46" s="230"/>
      <c r="CK46" s="230"/>
      <c r="CL46" s="230"/>
      <c r="CN46" s="230"/>
      <c r="CO46" s="230"/>
      <c r="CQ46" s="230"/>
      <c r="CR46" s="230"/>
      <c r="CT46" s="230"/>
      <c r="CU46" s="230"/>
    </row>
    <row r="47" spans="2:99" ht="4.5" customHeight="1" x14ac:dyDescent="0.15">
      <c r="B47" s="57" t="s">
        <v>24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13"/>
      <c r="N47" s="57" t="s">
        <v>24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Z47" s="206">
        <f>AD47+AG47+AJ47+AM47+AP47+AS47+AV47+AY47-BC47-BF47-BI47-BL47</f>
        <v>0</v>
      </c>
      <c r="AA47" s="207"/>
      <c r="AD47" s="55">
        <f>mod_int</f>
        <v>0</v>
      </c>
      <c r="AE47" s="55"/>
      <c r="AG47" s="210"/>
      <c r="AH47" s="210"/>
      <c r="AJ47" s="210"/>
      <c r="AK47" s="210"/>
      <c r="AM47" s="210"/>
      <c r="AN47" s="210"/>
      <c r="AP47" s="210"/>
      <c r="AQ47" s="210"/>
      <c r="AS47" s="210"/>
      <c r="AT47" s="210"/>
      <c r="AV47" s="210"/>
      <c r="AW47" s="210"/>
      <c r="AY47" s="210"/>
      <c r="AZ47" s="210"/>
      <c r="BB47" s="27"/>
      <c r="BC47" s="210"/>
      <c r="BD47" s="210"/>
      <c r="BF47" s="210"/>
      <c r="BG47" s="210"/>
      <c r="BI47" s="210"/>
      <c r="BJ47" s="210"/>
      <c r="BL47" s="210"/>
      <c r="BM47" s="210"/>
      <c r="CB47" s="230"/>
      <c r="CC47" s="230"/>
      <c r="CE47" s="230"/>
      <c r="CF47" s="230"/>
      <c r="CH47" s="230"/>
      <c r="CI47" s="230"/>
      <c r="CK47" s="230"/>
      <c r="CL47" s="230"/>
      <c r="CN47" s="230"/>
      <c r="CO47" s="230"/>
      <c r="CQ47" s="230"/>
      <c r="CR47" s="230"/>
      <c r="CT47" s="230"/>
      <c r="CU47" s="230"/>
    </row>
    <row r="48" spans="2:99" ht="4.5" customHeight="1" thickBo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13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Z48" s="208"/>
      <c r="AA48" s="209"/>
      <c r="AD48" s="56"/>
      <c r="AE48" s="56"/>
      <c r="AG48" s="89"/>
      <c r="AH48" s="89"/>
      <c r="AJ48" s="89"/>
      <c r="AK48" s="89"/>
      <c r="AM48" s="89"/>
      <c r="AN48" s="89"/>
      <c r="AP48" s="89"/>
      <c r="AQ48" s="89"/>
      <c r="AS48" s="89"/>
      <c r="AT48" s="89"/>
      <c r="AV48" s="89"/>
      <c r="AW48" s="89"/>
      <c r="AY48" s="89"/>
      <c r="AZ48" s="89"/>
      <c r="BB48" s="27"/>
      <c r="BC48" s="89"/>
      <c r="BD48" s="89"/>
      <c r="BF48" s="89"/>
      <c r="BG48" s="89"/>
      <c r="BI48" s="89"/>
      <c r="BJ48" s="89"/>
      <c r="BL48" s="89"/>
      <c r="BM48" s="89"/>
      <c r="CB48" s="231"/>
      <c r="CC48" s="231"/>
      <c r="CE48" s="231"/>
      <c r="CF48" s="231"/>
      <c r="CH48" s="231"/>
      <c r="CI48" s="231"/>
      <c r="CK48" s="231"/>
      <c r="CL48" s="231"/>
      <c r="CN48" s="231"/>
      <c r="CO48" s="231"/>
      <c r="CQ48" s="231"/>
      <c r="CR48" s="231"/>
      <c r="CT48" s="231"/>
      <c r="CU48" s="231"/>
    </row>
    <row r="49" spans="2:99" ht="4.5" customHeight="1" thickBo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BV49" s="176">
        <f>CB50+CE50+CH50+CK50+CN50+CQ50+CT50</f>
        <v>0</v>
      </c>
      <c r="BW49" s="232"/>
      <c r="BX49" s="177"/>
    </row>
    <row r="50" spans="2:99" ht="4.5" customHeight="1" x14ac:dyDescent="0.15">
      <c r="B50" s="57" t="s">
        <v>25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3"/>
      <c r="N50" s="57" t="s">
        <v>25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Z50" s="206">
        <f t="shared" ref="Z50" si="6">AD50+AG50+AJ50+AM50+AP50+AS50+AV50+AY50-BC50-BF50-BI50-BL50</f>
        <v>0</v>
      </c>
      <c r="AA50" s="207"/>
      <c r="AD50" s="55">
        <f>mod_sag</f>
        <v>0</v>
      </c>
      <c r="AE50" s="55"/>
      <c r="AG50" s="210"/>
      <c r="AH50" s="210"/>
      <c r="AJ50" s="210"/>
      <c r="AK50" s="210"/>
      <c r="AM50" s="210"/>
      <c r="AN50" s="210"/>
      <c r="AP50" s="210"/>
      <c r="AQ50" s="210"/>
      <c r="AS50" s="210"/>
      <c r="AT50" s="210"/>
      <c r="AV50" s="210"/>
      <c r="AW50" s="210"/>
      <c r="AY50" s="210"/>
      <c r="AZ50" s="210"/>
      <c r="BB50" s="27"/>
      <c r="BC50" s="210"/>
      <c r="BD50" s="210"/>
      <c r="BF50" s="210"/>
      <c r="BG50" s="210"/>
      <c r="BI50" s="210"/>
      <c r="BJ50" s="210"/>
      <c r="BL50" s="210"/>
      <c r="BM50" s="210"/>
      <c r="BR50" s="54" t="s">
        <v>51</v>
      </c>
      <c r="BS50" s="54"/>
      <c r="BT50" s="54"/>
      <c r="BV50" s="233"/>
      <c r="BW50" s="222"/>
      <c r="BX50" s="234"/>
      <c r="CB50" s="117">
        <f>IF(CB41="Maitrise",maitrise,0)</f>
        <v>0</v>
      </c>
      <c r="CC50" s="118"/>
      <c r="CE50" s="117">
        <f>mod_int</f>
        <v>0</v>
      </c>
      <c r="CF50" s="118"/>
      <c r="CH50" s="85"/>
      <c r="CI50" s="87"/>
      <c r="CK50" s="85"/>
      <c r="CL50" s="87"/>
      <c r="CN50" s="85"/>
      <c r="CO50" s="87"/>
      <c r="CQ50" s="85"/>
      <c r="CR50" s="87"/>
      <c r="CT50" s="85"/>
      <c r="CU50" s="87"/>
    </row>
    <row r="51" spans="2:99" ht="4.5" customHeight="1" thickBot="1" x14ac:dyDescent="0.2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13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Z51" s="208"/>
      <c r="AA51" s="209"/>
      <c r="AD51" s="56"/>
      <c r="AE51" s="56"/>
      <c r="AG51" s="89"/>
      <c r="AH51" s="89"/>
      <c r="AJ51" s="89"/>
      <c r="AK51" s="89"/>
      <c r="AM51" s="89"/>
      <c r="AN51" s="89"/>
      <c r="AP51" s="89"/>
      <c r="AQ51" s="89"/>
      <c r="AS51" s="89"/>
      <c r="AT51" s="89"/>
      <c r="AV51" s="89"/>
      <c r="AW51" s="89"/>
      <c r="AY51" s="89"/>
      <c r="AZ51" s="89"/>
      <c r="BB51" s="27"/>
      <c r="BC51" s="89"/>
      <c r="BD51" s="89"/>
      <c r="BF51" s="89"/>
      <c r="BG51" s="89"/>
      <c r="BI51" s="89"/>
      <c r="BJ51" s="89"/>
      <c r="BL51" s="89"/>
      <c r="BM51" s="89"/>
      <c r="BR51" s="54"/>
      <c r="BS51" s="54"/>
      <c r="BT51" s="54"/>
      <c r="BV51" s="178"/>
      <c r="BW51" s="224"/>
      <c r="BX51" s="179"/>
      <c r="CB51" s="119"/>
      <c r="CC51" s="120"/>
      <c r="CE51" s="119"/>
      <c r="CF51" s="120"/>
      <c r="CH51" s="88"/>
      <c r="CI51" s="90"/>
      <c r="CK51" s="88"/>
      <c r="CL51" s="90"/>
      <c r="CN51" s="88"/>
      <c r="CO51" s="90"/>
      <c r="CQ51" s="88"/>
      <c r="CR51" s="90"/>
      <c r="CT51" s="88"/>
      <c r="CU51" s="90"/>
    </row>
    <row r="52" spans="2:99" ht="4.5" customHeight="1" thickBot="1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2:99" ht="4.5" customHeight="1" x14ac:dyDescent="0.15">
      <c r="B53" s="59" t="s">
        <v>26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3"/>
      <c r="N53" s="59" t="s">
        <v>38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Z53" s="206">
        <f t="shared" ref="Z53" si="7">AD53+AG53+AJ53+AM53+AP53+AS53+AV53+AY53-BC53-BF53-BI53-BL53</f>
        <v>0</v>
      </c>
      <c r="AA53" s="207"/>
      <c r="AD53" s="55">
        <f>mod_cha</f>
        <v>0</v>
      </c>
      <c r="AE53" s="55"/>
      <c r="AG53" s="210"/>
      <c r="AH53" s="210"/>
      <c r="AJ53" s="210"/>
      <c r="AK53" s="210"/>
      <c r="AM53" s="210"/>
      <c r="AN53" s="210"/>
      <c r="AP53" s="210"/>
      <c r="AQ53" s="210"/>
      <c r="AS53" s="210"/>
      <c r="AT53" s="210"/>
      <c r="AV53" s="210"/>
      <c r="AW53" s="210"/>
      <c r="AY53" s="210"/>
      <c r="AZ53" s="210"/>
      <c r="BB53" s="27"/>
      <c r="BC53" s="210"/>
      <c r="BD53" s="210"/>
      <c r="BF53" s="210"/>
      <c r="BG53" s="210"/>
      <c r="BI53" s="210"/>
      <c r="BJ53" s="210"/>
      <c r="BL53" s="210"/>
      <c r="BM53" s="210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35" t="s">
        <v>91</v>
      </c>
      <c r="CC53" s="230"/>
      <c r="CD53" s="26"/>
      <c r="CE53" s="229" t="s">
        <v>5</v>
      </c>
      <c r="CF53" s="230"/>
      <c r="CG53" s="26"/>
      <c r="CH53" s="229"/>
      <c r="CI53" s="230"/>
      <c r="CJ53" s="26"/>
      <c r="CK53" s="229"/>
      <c r="CL53" s="230"/>
      <c r="CM53" s="26"/>
      <c r="CN53" s="229"/>
      <c r="CO53" s="230"/>
      <c r="CQ53" s="229"/>
      <c r="CR53" s="230"/>
      <c r="CT53" s="229"/>
      <c r="CU53" s="230"/>
    </row>
    <row r="54" spans="2:99" ht="4.5" customHeight="1" thickBot="1" x14ac:dyDescent="0.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13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Z54" s="208"/>
      <c r="AA54" s="209"/>
      <c r="AD54" s="56"/>
      <c r="AE54" s="56"/>
      <c r="AG54" s="89"/>
      <c r="AH54" s="89"/>
      <c r="AJ54" s="89"/>
      <c r="AK54" s="89"/>
      <c r="AM54" s="89"/>
      <c r="AN54" s="89"/>
      <c r="AP54" s="89"/>
      <c r="AQ54" s="89"/>
      <c r="AS54" s="89"/>
      <c r="AT54" s="89"/>
      <c r="AV54" s="89"/>
      <c r="AW54" s="89"/>
      <c r="AY54" s="89"/>
      <c r="AZ54" s="89"/>
      <c r="BB54" s="27"/>
      <c r="BC54" s="89"/>
      <c r="BD54" s="89"/>
      <c r="BF54" s="89"/>
      <c r="BG54" s="89"/>
      <c r="BI54" s="89"/>
      <c r="BJ54" s="89"/>
      <c r="BL54" s="89"/>
      <c r="BM54" s="89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30"/>
      <c r="CC54" s="230"/>
      <c r="CD54" s="26"/>
      <c r="CE54" s="230"/>
      <c r="CF54" s="230"/>
      <c r="CG54" s="26"/>
      <c r="CH54" s="230"/>
      <c r="CI54" s="230"/>
      <c r="CJ54" s="26"/>
      <c r="CK54" s="230"/>
      <c r="CL54" s="230"/>
      <c r="CM54" s="26"/>
      <c r="CN54" s="230"/>
      <c r="CO54" s="230"/>
      <c r="CQ54" s="230"/>
      <c r="CR54" s="230"/>
      <c r="CT54" s="230"/>
      <c r="CU54" s="230"/>
    </row>
    <row r="55" spans="2:99" ht="4.5" customHeight="1" thickBot="1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30"/>
      <c r="CC55" s="230"/>
      <c r="CD55" s="26"/>
      <c r="CE55" s="230"/>
      <c r="CF55" s="230"/>
      <c r="CG55" s="26"/>
      <c r="CH55" s="230"/>
      <c r="CI55" s="230"/>
      <c r="CJ55" s="26"/>
      <c r="CK55" s="230"/>
      <c r="CL55" s="230"/>
      <c r="CM55" s="26"/>
      <c r="CN55" s="230"/>
      <c r="CO55" s="230"/>
      <c r="CQ55" s="230"/>
      <c r="CR55" s="230"/>
      <c r="CT55" s="230"/>
      <c r="CU55" s="230"/>
    </row>
    <row r="56" spans="2:99" ht="4.5" customHeight="1" x14ac:dyDescent="0.15">
      <c r="B56" s="59" t="s">
        <v>27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3"/>
      <c r="N56" s="59" t="s">
        <v>27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Z56" s="206">
        <f t="shared" ref="Z56" si="8">AD56+AG56+AJ56+AM56+AP56+AS56+AV56+AY56-BC56-BF56-BI56-BL56</f>
        <v>0</v>
      </c>
      <c r="AA56" s="207"/>
      <c r="AD56" s="55">
        <f>mod_cha</f>
        <v>0</v>
      </c>
      <c r="AE56" s="55"/>
      <c r="AG56" s="210"/>
      <c r="AH56" s="210"/>
      <c r="AJ56" s="210"/>
      <c r="AK56" s="210"/>
      <c r="AM56" s="210"/>
      <c r="AN56" s="210"/>
      <c r="AP56" s="210"/>
      <c r="AQ56" s="210"/>
      <c r="AS56" s="210"/>
      <c r="AT56" s="210"/>
      <c r="AV56" s="210"/>
      <c r="AW56" s="210"/>
      <c r="AY56" s="210"/>
      <c r="AZ56" s="210"/>
      <c r="BB56" s="27"/>
      <c r="BC56" s="210"/>
      <c r="BD56" s="210"/>
      <c r="BF56" s="210"/>
      <c r="BG56" s="210"/>
      <c r="BI56" s="210"/>
      <c r="BJ56" s="210"/>
      <c r="BL56" s="210"/>
      <c r="BM56" s="210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30"/>
      <c r="CC56" s="230"/>
      <c r="CD56" s="26"/>
      <c r="CE56" s="230"/>
      <c r="CF56" s="230"/>
      <c r="CG56" s="26"/>
      <c r="CH56" s="230"/>
      <c r="CI56" s="230"/>
      <c r="CJ56" s="26"/>
      <c r="CK56" s="230"/>
      <c r="CL56" s="230"/>
      <c r="CM56" s="26"/>
      <c r="CN56" s="230"/>
      <c r="CO56" s="230"/>
      <c r="CQ56" s="230"/>
      <c r="CR56" s="230"/>
      <c r="CT56" s="230"/>
      <c r="CU56" s="230"/>
    </row>
    <row r="57" spans="2:99" ht="4.5" customHeight="1" thickBot="1" x14ac:dyDescent="0.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13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Z57" s="208"/>
      <c r="AA57" s="209"/>
      <c r="AD57" s="56"/>
      <c r="AE57" s="56"/>
      <c r="AG57" s="89"/>
      <c r="AH57" s="89"/>
      <c r="AJ57" s="89"/>
      <c r="AK57" s="89"/>
      <c r="AM57" s="89"/>
      <c r="AN57" s="89"/>
      <c r="AP57" s="89"/>
      <c r="AQ57" s="89"/>
      <c r="AS57" s="89"/>
      <c r="AT57" s="89"/>
      <c r="AV57" s="89"/>
      <c r="AW57" s="89"/>
      <c r="AY57" s="89"/>
      <c r="AZ57" s="89"/>
      <c r="BB57" s="27"/>
      <c r="BC57" s="89"/>
      <c r="BD57" s="89"/>
      <c r="BF57" s="89"/>
      <c r="BG57" s="89"/>
      <c r="BI57" s="89"/>
      <c r="BJ57" s="89"/>
      <c r="BL57" s="89"/>
      <c r="BM57" s="89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30"/>
      <c r="CC57" s="230"/>
      <c r="CD57" s="26"/>
      <c r="CE57" s="230"/>
      <c r="CF57" s="230"/>
      <c r="CG57" s="26"/>
      <c r="CH57" s="230"/>
      <c r="CI57" s="230"/>
      <c r="CJ57" s="26"/>
      <c r="CK57" s="230"/>
      <c r="CL57" s="230"/>
      <c r="CM57" s="26"/>
      <c r="CN57" s="230"/>
      <c r="CO57" s="230"/>
      <c r="CQ57" s="230"/>
      <c r="CR57" s="230"/>
      <c r="CT57" s="230"/>
      <c r="CU57" s="230"/>
    </row>
    <row r="58" spans="2:99" ht="4.5" customHeight="1" thickBot="1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CB58" s="230"/>
      <c r="CC58" s="230"/>
      <c r="CE58" s="230"/>
      <c r="CF58" s="230"/>
      <c r="CH58" s="230"/>
      <c r="CI58" s="230"/>
      <c r="CK58" s="230"/>
      <c r="CL58" s="230"/>
      <c r="CN58" s="230"/>
      <c r="CO58" s="230"/>
      <c r="CQ58" s="230"/>
      <c r="CR58" s="230"/>
      <c r="CT58" s="230"/>
      <c r="CU58" s="230"/>
    </row>
    <row r="59" spans="2:99" ht="4.5" customHeight="1" x14ac:dyDescent="0.15">
      <c r="B59" s="57" t="s">
        <v>28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13"/>
      <c r="N59" s="57" t="s">
        <v>28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Z59" s="206">
        <f t="shared" ref="Z59" si="9">AD59+AG59+AJ59+AM59+AP59+AS59+AV59+AY59-BC59-BF59-BI59-BL59</f>
        <v>0</v>
      </c>
      <c r="AA59" s="207"/>
      <c r="AD59" s="55">
        <f>mod_int</f>
        <v>0</v>
      </c>
      <c r="AE59" s="55"/>
      <c r="AG59" s="210"/>
      <c r="AH59" s="210"/>
      <c r="AJ59" s="210"/>
      <c r="AK59" s="210"/>
      <c r="AM59" s="210"/>
      <c r="AN59" s="210"/>
      <c r="AP59" s="210"/>
      <c r="AQ59" s="210"/>
      <c r="AS59" s="210"/>
      <c r="AT59" s="210"/>
      <c r="AV59" s="210"/>
      <c r="AW59" s="210"/>
      <c r="AY59" s="210"/>
      <c r="AZ59" s="210"/>
      <c r="BB59" s="27"/>
      <c r="BC59" s="210"/>
      <c r="BD59" s="210"/>
      <c r="BF59" s="210"/>
      <c r="BG59" s="210"/>
      <c r="BI59" s="210"/>
      <c r="BJ59" s="210"/>
      <c r="BL59" s="210"/>
      <c r="BM59" s="210"/>
      <c r="CB59" s="230"/>
      <c r="CC59" s="230"/>
      <c r="CE59" s="230"/>
      <c r="CF59" s="230"/>
      <c r="CH59" s="230"/>
      <c r="CI59" s="230"/>
      <c r="CK59" s="230"/>
      <c r="CL59" s="230"/>
      <c r="CN59" s="230"/>
      <c r="CO59" s="230"/>
      <c r="CQ59" s="230"/>
      <c r="CR59" s="230"/>
      <c r="CT59" s="230"/>
      <c r="CU59" s="230"/>
    </row>
    <row r="60" spans="2:99" ht="4.5" customHeight="1" thickBot="1" x14ac:dyDescent="0.2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13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Z60" s="208"/>
      <c r="AA60" s="209"/>
      <c r="AD60" s="56"/>
      <c r="AE60" s="56"/>
      <c r="AG60" s="89"/>
      <c r="AH60" s="89"/>
      <c r="AJ60" s="89"/>
      <c r="AK60" s="89"/>
      <c r="AM60" s="89"/>
      <c r="AN60" s="89"/>
      <c r="AP60" s="89"/>
      <c r="AQ60" s="89"/>
      <c r="AS60" s="89"/>
      <c r="AT60" s="89"/>
      <c r="AV60" s="89"/>
      <c r="AW60" s="89"/>
      <c r="AY60" s="89"/>
      <c r="AZ60" s="89"/>
      <c r="BB60" s="27"/>
      <c r="BC60" s="89"/>
      <c r="BD60" s="89"/>
      <c r="BF60" s="89"/>
      <c r="BG60" s="89"/>
      <c r="BI60" s="89"/>
      <c r="BJ60" s="89"/>
      <c r="BL60" s="89"/>
      <c r="BM60" s="89"/>
      <c r="CB60" s="231"/>
      <c r="CC60" s="231"/>
      <c r="CE60" s="231"/>
      <c r="CF60" s="231"/>
      <c r="CH60" s="231"/>
      <c r="CI60" s="231"/>
      <c r="CK60" s="231"/>
      <c r="CL60" s="231"/>
      <c r="CN60" s="231"/>
      <c r="CO60" s="231"/>
      <c r="CQ60" s="231"/>
      <c r="CR60" s="231"/>
      <c r="CT60" s="231"/>
      <c r="CU60" s="231"/>
    </row>
    <row r="61" spans="2:99" ht="4.5" customHeight="1" thickBot="1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BV61" s="176">
        <f>CB62+CE62+CH62+CK62+CN62+CQ62+CT62</f>
        <v>0</v>
      </c>
      <c r="BW61" s="232"/>
      <c r="BX61" s="177"/>
    </row>
    <row r="62" spans="2:99" ht="4.5" customHeight="1" x14ac:dyDescent="0.15">
      <c r="B62" s="59" t="s">
        <v>29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3"/>
      <c r="N62" s="59" t="s">
        <v>44</v>
      </c>
      <c r="O62" s="59"/>
      <c r="P62" s="59"/>
      <c r="Q62" s="59"/>
      <c r="R62" s="59"/>
      <c r="S62" s="59"/>
      <c r="T62" s="59"/>
      <c r="U62" s="59"/>
      <c r="V62" s="59"/>
      <c r="W62" s="59"/>
      <c r="X62" s="59"/>
      <c r="Z62" s="206">
        <f t="shared" ref="Z62" si="10">AD62+AG62+AJ62+AM62+AP62+AS62+AV62+AY62-BC62-BF62-BI62-BL62</f>
        <v>0</v>
      </c>
      <c r="AA62" s="207"/>
      <c r="AD62" s="55">
        <f>mod_dex</f>
        <v>0</v>
      </c>
      <c r="AE62" s="55"/>
      <c r="AG62" s="210"/>
      <c r="AH62" s="210"/>
      <c r="AJ62" s="210"/>
      <c r="AK62" s="210"/>
      <c r="AM62" s="210"/>
      <c r="AN62" s="210"/>
      <c r="AP62" s="210"/>
      <c r="AQ62" s="210"/>
      <c r="AS62" s="210"/>
      <c r="AT62" s="210"/>
      <c r="AV62" s="210"/>
      <c r="AW62" s="210"/>
      <c r="AY62" s="210"/>
      <c r="AZ62" s="210"/>
      <c r="BB62" s="27"/>
      <c r="BC62" s="210"/>
      <c r="BD62" s="210"/>
      <c r="BF62" s="210"/>
      <c r="BG62" s="210"/>
      <c r="BI62" s="210"/>
      <c r="BJ62" s="210"/>
      <c r="BL62" s="210"/>
      <c r="BM62" s="210"/>
      <c r="BR62" s="54" t="s">
        <v>52</v>
      </c>
      <c r="BS62" s="54"/>
      <c r="BT62" s="54"/>
      <c r="BV62" s="233"/>
      <c r="BW62" s="222"/>
      <c r="BX62" s="234"/>
      <c r="CB62" s="117">
        <f>IF(CB53="Maitrise",maitrise,0)</f>
        <v>0</v>
      </c>
      <c r="CC62" s="118"/>
      <c r="CE62" s="117">
        <f>mod_sag</f>
        <v>0</v>
      </c>
      <c r="CF62" s="118"/>
      <c r="CH62" s="85"/>
      <c r="CI62" s="87"/>
      <c r="CK62" s="85"/>
      <c r="CL62" s="87"/>
      <c r="CN62" s="85"/>
      <c r="CO62" s="87"/>
      <c r="CQ62" s="85"/>
      <c r="CR62" s="87"/>
      <c r="CT62" s="85"/>
      <c r="CU62" s="87"/>
    </row>
    <row r="63" spans="2:99" ht="4.5" customHeight="1" thickBot="1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3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Z63" s="208"/>
      <c r="AA63" s="209"/>
      <c r="AD63" s="56"/>
      <c r="AE63" s="56"/>
      <c r="AG63" s="89"/>
      <c r="AH63" s="89"/>
      <c r="AJ63" s="89"/>
      <c r="AK63" s="89"/>
      <c r="AM63" s="89"/>
      <c r="AN63" s="89"/>
      <c r="AP63" s="89"/>
      <c r="AQ63" s="89"/>
      <c r="AS63" s="89"/>
      <c r="AT63" s="89"/>
      <c r="AV63" s="89"/>
      <c r="AW63" s="89"/>
      <c r="AY63" s="89"/>
      <c r="AZ63" s="89"/>
      <c r="BB63" s="27"/>
      <c r="BC63" s="89"/>
      <c r="BD63" s="89"/>
      <c r="BF63" s="89"/>
      <c r="BG63" s="89"/>
      <c r="BI63" s="89"/>
      <c r="BJ63" s="89"/>
      <c r="BL63" s="89"/>
      <c r="BM63" s="89"/>
      <c r="BR63" s="54"/>
      <c r="BS63" s="54"/>
      <c r="BT63" s="54"/>
      <c r="BV63" s="178"/>
      <c r="BW63" s="224"/>
      <c r="BX63" s="179"/>
      <c r="CB63" s="119"/>
      <c r="CC63" s="120"/>
      <c r="CE63" s="119"/>
      <c r="CF63" s="120"/>
      <c r="CH63" s="88"/>
      <c r="CI63" s="90"/>
      <c r="CK63" s="88"/>
      <c r="CL63" s="90"/>
      <c r="CN63" s="88"/>
      <c r="CO63" s="90"/>
      <c r="CQ63" s="88"/>
      <c r="CR63" s="90"/>
      <c r="CT63" s="88"/>
      <c r="CU63" s="90"/>
    </row>
    <row r="64" spans="2:99" ht="4.5" customHeight="1" thickBot="1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2:99" ht="4.5" customHeight="1" x14ac:dyDescent="0.15">
      <c r="B65" s="57" t="s">
        <v>30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13"/>
      <c r="N65" s="57" t="s">
        <v>34</v>
      </c>
      <c r="O65" s="57"/>
      <c r="P65" s="57"/>
      <c r="Q65" s="57"/>
      <c r="R65" s="57"/>
      <c r="S65" s="57"/>
      <c r="T65" s="57"/>
      <c r="U65" s="57"/>
      <c r="V65" s="57"/>
      <c r="W65" s="57"/>
      <c r="X65" s="57"/>
      <c r="Z65" s="206">
        <f t="shared" ref="Z65" si="11">AD65+AG65+AJ65+AM65+AP65+AS65+AV65+AY65-BC65-BF65-BI65-BL65</f>
        <v>0</v>
      </c>
      <c r="AA65" s="207"/>
      <c r="AD65" s="55">
        <f>mod_dex</f>
        <v>0</v>
      </c>
      <c r="AE65" s="55"/>
      <c r="AG65" s="210"/>
      <c r="AH65" s="210"/>
      <c r="AJ65" s="210"/>
      <c r="AK65" s="210"/>
      <c r="AM65" s="210"/>
      <c r="AN65" s="210"/>
      <c r="AP65" s="210"/>
      <c r="AQ65" s="210"/>
      <c r="AS65" s="210"/>
      <c r="AT65" s="210"/>
      <c r="AV65" s="210"/>
      <c r="AW65" s="210"/>
      <c r="AY65" s="210"/>
      <c r="AZ65" s="210"/>
      <c r="BB65" s="27"/>
      <c r="BC65" s="210"/>
      <c r="BD65" s="210"/>
      <c r="BF65" s="210"/>
      <c r="BG65" s="210"/>
      <c r="BI65" s="210"/>
      <c r="BJ65" s="210"/>
      <c r="BL65" s="210"/>
      <c r="BM65" s="210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35" t="s">
        <v>91</v>
      </c>
      <c r="CC65" s="230"/>
      <c r="CD65" s="26"/>
      <c r="CE65" s="229" t="s">
        <v>6</v>
      </c>
      <c r="CF65" s="230"/>
      <c r="CG65" s="26"/>
      <c r="CH65" s="229"/>
      <c r="CI65" s="230"/>
      <c r="CJ65" s="26"/>
      <c r="CK65" s="229"/>
      <c r="CL65" s="230"/>
      <c r="CM65" s="26"/>
      <c r="CN65" s="229"/>
      <c r="CO65" s="230"/>
      <c r="CQ65" s="229"/>
      <c r="CR65" s="230"/>
      <c r="CT65" s="229"/>
      <c r="CU65" s="230"/>
    </row>
    <row r="66" spans="2:99" ht="4.5" customHeight="1" thickBot="1" x14ac:dyDescent="0.2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1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Z66" s="208"/>
      <c r="AA66" s="209"/>
      <c r="AD66" s="56"/>
      <c r="AE66" s="56"/>
      <c r="AG66" s="89"/>
      <c r="AH66" s="89"/>
      <c r="AJ66" s="89"/>
      <c r="AK66" s="89"/>
      <c r="AM66" s="89"/>
      <c r="AN66" s="89"/>
      <c r="AP66" s="89"/>
      <c r="AQ66" s="89"/>
      <c r="AS66" s="89"/>
      <c r="AT66" s="89"/>
      <c r="AV66" s="89"/>
      <c r="AW66" s="89"/>
      <c r="AY66" s="89"/>
      <c r="AZ66" s="89"/>
      <c r="BB66" s="27"/>
      <c r="BC66" s="89"/>
      <c r="BD66" s="89"/>
      <c r="BF66" s="89"/>
      <c r="BG66" s="89"/>
      <c r="BI66" s="89"/>
      <c r="BJ66" s="89"/>
      <c r="BL66" s="89"/>
      <c r="BM66" s="89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30"/>
      <c r="CC66" s="230"/>
      <c r="CD66" s="26"/>
      <c r="CE66" s="230"/>
      <c r="CF66" s="230"/>
      <c r="CG66" s="26"/>
      <c r="CH66" s="230"/>
      <c r="CI66" s="230"/>
      <c r="CJ66" s="26"/>
      <c r="CK66" s="230"/>
      <c r="CL66" s="230"/>
      <c r="CM66" s="26"/>
      <c r="CN66" s="230"/>
      <c r="CO66" s="230"/>
      <c r="CQ66" s="230"/>
      <c r="CR66" s="230"/>
      <c r="CT66" s="230"/>
      <c r="CU66" s="230"/>
    </row>
    <row r="67" spans="2:99" ht="4.5" customHeight="1" thickBot="1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30"/>
      <c r="CC67" s="230"/>
      <c r="CD67" s="26"/>
      <c r="CE67" s="230"/>
      <c r="CF67" s="230"/>
      <c r="CG67" s="26"/>
      <c r="CH67" s="230"/>
      <c r="CI67" s="230"/>
      <c r="CJ67" s="26"/>
      <c r="CK67" s="230"/>
      <c r="CL67" s="230"/>
      <c r="CM67" s="26"/>
      <c r="CN67" s="230"/>
      <c r="CO67" s="230"/>
      <c r="CQ67" s="230"/>
      <c r="CR67" s="230"/>
      <c r="CT67" s="230"/>
      <c r="CU67" s="230"/>
    </row>
    <row r="68" spans="2:99" ht="4.5" customHeight="1" x14ac:dyDescent="0.15">
      <c r="B68" s="59" t="s">
        <v>31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13"/>
      <c r="N68" s="59" t="s">
        <v>39</v>
      </c>
      <c r="O68" s="59"/>
      <c r="P68" s="59"/>
      <c r="Q68" s="59"/>
      <c r="R68" s="59"/>
      <c r="S68" s="59"/>
      <c r="T68" s="59"/>
      <c r="U68" s="59"/>
      <c r="V68" s="59"/>
      <c r="W68" s="59"/>
      <c r="X68" s="59"/>
      <c r="Z68" s="206">
        <f t="shared" ref="Z68" si="12">AD68+AG68+AJ68+AM68+AP68+AS68+AV68+AY68-BC68-BF68-BI68-BL68</f>
        <v>0</v>
      </c>
      <c r="AA68" s="207"/>
      <c r="AD68" s="55">
        <f>mod_sag</f>
        <v>0</v>
      </c>
      <c r="AE68" s="55"/>
      <c r="AG68" s="210"/>
      <c r="AH68" s="210"/>
      <c r="AJ68" s="210"/>
      <c r="AK68" s="210"/>
      <c r="AM68" s="210"/>
      <c r="AN68" s="210"/>
      <c r="AP68" s="210"/>
      <c r="AQ68" s="210"/>
      <c r="AS68" s="210"/>
      <c r="AT68" s="210"/>
      <c r="AV68" s="210"/>
      <c r="AW68" s="210"/>
      <c r="AY68" s="210"/>
      <c r="AZ68" s="210"/>
      <c r="BB68" s="27"/>
      <c r="BC68" s="210"/>
      <c r="BD68" s="210"/>
      <c r="BF68" s="210"/>
      <c r="BG68" s="210"/>
      <c r="BI68" s="210"/>
      <c r="BJ68" s="210"/>
      <c r="BL68" s="210"/>
      <c r="BM68" s="210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30"/>
      <c r="CC68" s="230"/>
      <c r="CD68" s="26"/>
      <c r="CE68" s="230"/>
      <c r="CF68" s="230"/>
      <c r="CG68" s="26"/>
      <c r="CH68" s="230"/>
      <c r="CI68" s="230"/>
      <c r="CJ68" s="26"/>
      <c r="CK68" s="230"/>
      <c r="CL68" s="230"/>
      <c r="CM68" s="26"/>
      <c r="CN68" s="230"/>
      <c r="CO68" s="230"/>
      <c r="CQ68" s="230"/>
      <c r="CR68" s="230"/>
      <c r="CT68" s="230"/>
      <c r="CU68" s="230"/>
    </row>
    <row r="69" spans="2:99" ht="4.5" customHeight="1" thickBot="1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13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Z69" s="208"/>
      <c r="AA69" s="209"/>
      <c r="AD69" s="56"/>
      <c r="AE69" s="56"/>
      <c r="AG69" s="89"/>
      <c r="AH69" s="89"/>
      <c r="AJ69" s="89"/>
      <c r="AK69" s="89"/>
      <c r="AM69" s="89"/>
      <c r="AN69" s="89"/>
      <c r="AP69" s="89"/>
      <c r="AQ69" s="89"/>
      <c r="AS69" s="89"/>
      <c r="AT69" s="89"/>
      <c r="AV69" s="89"/>
      <c r="AW69" s="89"/>
      <c r="AY69" s="89"/>
      <c r="AZ69" s="89"/>
      <c r="BB69" s="27"/>
      <c r="BC69" s="89"/>
      <c r="BD69" s="89"/>
      <c r="BF69" s="89"/>
      <c r="BG69" s="89"/>
      <c r="BI69" s="89"/>
      <c r="BJ69" s="89"/>
      <c r="BL69" s="89"/>
      <c r="BM69" s="89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30"/>
      <c r="CC69" s="230"/>
      <c r="CD69" s="26"/>
      <c r="CE69" s="230"/>
      <c r="CF69" s="230"/>
      <c r="CG69" s="26"/>
      <c r="CH69" s="230"/>
      <c r="CI69" s="230"/>
      <c r="CJ69" s="26"/>
      <c r="CK69" s="230"/>
      <c r="CL69" s="230"/>
      <c r="CM69" s="26"/>
      <c r="CN69" s="230"/>
      <c r="CO69" s="230"/>
      <c r="CQ69" s="230"/>
      <c r="CR69" s="230"/>
      <c r="CT69" s="230"/>
      <c r="CU69" s="230"/>
    </row>
    <row r="70" spans="2:99" ht="4.5" customHeight="1" thickBot="1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CB70" s="230"/>
      <c r="CC70" s="230"/>
      <c r="CE70" s="230"/>
      <c r="CF70" s="230"/>
      <c r="CH70" s="230"/>
      <c r="CI70" s="230"/>
      <c r="CK70" s="230"/>
      <c r="CL70" s="230"/>
      <c r="CN70" s="230"/>
      <c r="CO70" s="230"/>
      <c r="CQ70" s="230"/>
      <c r="CR70" s="230"/>
      <c r="CT70" s="230"/>
      <c r="CU70" s="230"/>
    </row>
    <row r="71" spans="2:99" ht="4.5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3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Z71" s="206">
        <f t="shared" ref="Z71" si="13">AD71+AG71+AJ71+AM71+AP71+AS71+AV71+AY71-BC71-BF71-BI71-BL71</f>
        <v>0</v>
      </c>
      <c r="AA71" s="207"/>
      <c r="AD71" s="55">
        <f>mod_cha</f>
        <v>0</v>
      </c>
      <c r="AE71" s="55"/>
      <c r="AG71" s="210"/>
      <c r="AH71" s="210"/>
      <c r="AJ71" s="210"/>
      <c r="AK71" s="210"/>
      <c r="AM71" s="210"/>
      <c r="AN71" s="210"/>
      <c r="AP71" s="210"/>
      <c r="AQ71" s="210"/>
      <c r="AS71" s="210"/>
      <c r="AT71" s="210"/>
      <c r="AV71" s="210"/>
      <c r="AW71" s="210"/>
      <c r="AY71" s="210"/>
      <c r="AZ71" s="210"/>
      <c r="BB71" s="27"/>
      <c r="BC71" s="210"/>
      <c r="BD71" s="210"/>
      <c r="BF71" s="210"/>
      <c r="BG71" s="210"/>
      <c r="BI71" s="210"/>
      <c r="BJ71" s="210"/>
      <c r="BL71" s="210"/>
      <c r="BM71" s="210"/>
      <c r="CB71" s="230"/>
      <c r="CC71" s="230"/>
      <c r="CE71" s="230"/>
      <c r="CF71" s="230"/>
      <c r="CH71" s="230"/>
      <c r="CI71" s="230"/>
      <c r="CK71" s="230"/>
      <c r="CL71" s="230"/>
      <c r="CN71" s="230"/>
      <c r="CO71" s="230"/>
      <c r="CQ71" s="230"/>
      <c r="CR71" s="230"/>
      <c r="CT71" s="230"/>
      <c r="CU71" s="230"/>
    </row>
    <row r="72" spans="2:99" ht="4.5" customHeight="1" thickBot="1" x14ac:dyDescent="0.2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Z72" s="208"/>
      <c r="AA72" s="209"/>
      <c r="AD72" s="56"/>
      <c r="AE72" s="56"/>
      <c r="AG72" s="89"/>
      <c r="AH72" s="89"/>
      <c r="AJ72" s="89"/>
      <c r="AK72" s="89"/>
      <c r="AM72" s="89"/>
      <c r="AN72" s="89"/>
      <c r="AP72" s="89"/>
      <c r="AQ72" s="89"/>
      <c r="AS72" s="89"/>
      <c r="AT72" s="89"/>
      <c r="AV72" s="89"/>
      <c r="AW72" s="89"/>
      <c r="AY72" s="89"/>
      <c r="AZ72" s="89"/>
      <c r="BB72" s="27"/>
      <c r="BC72" s="89"/>
      <c r="BD72" s="89"/>
      <c r="BF72" s="89"/>
      <c r="BG72" s="89"/>
      <c r="BI72" s="89"/>
      <c r="BJ72" s="89"/>
      <c r="BL72" s="89"/>
      <c r="BM72" s="89"/>
      <c r="CB72" s="231"/>
      <c r="CC72" s="231"/>
      <c r="CE72" s="231"/>
      <c r="CF72" s="231"/>
      <c r="CH72" s="231"/>
      <c r="CI72" s="231"/>
      <c r="CK72" s="231"/>
      <c r="CL72" s="231"/>
      <c r="CN72" s="231"/>
      <c r="CO72" s="231"/>
      <c r="CQ72" s="231"/>
      <c r="CR72" s="231"/>
      <c r="CT72" s="231"/>
      <c r="CU72" s="231"/>
    </row>
    <row r="73" spans="2:99" ht="4.5" customHeight="1" thickBot="1" x14ac:dyDescent="0.2">
      <c r="BV73" s="176">
        <f>CB74+CE74+CH74+CK74+CN74+CQ74+CT74</f>
        <v>0</v>
      </c>
      <c r="BW73" s="232"/>
      <c r="BX73" s="177"/>
    </row>
    <row r="74" spans="2:99" ht="4.5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3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Z74" s="206">
        <f t="shared" ref="Z74" si="14">AD74+AG74+AJ74+AM74+AP74+AS74+AV74+AY74-BC74-BF74-BI74-BL74</f>
        <v>0</v>
      </c>
      <c r="AA74" s="207"/>
      <c r="AD74" s="55"/>
      <c r="AE74" s="55"/>
      <c r="AG74" s="210"/>
      <c r="AH74" s="210"/>
      <c r="AJ74" s="210"/>
      <c r="AK74" s="210"/>
      <c r="AM74" s="210"/>
      <c r="AN74" s="210"/>
      <c r="AP74" s="210"/>
      <c r="AQ74" s="210"/>
      <c r="AS74" s="210"/>
      <c r="AT74" s="210"/>
      <c r="AV74" s="210"/>
      <c r="AW74" s="210"/>
      <c r="AY74" s="210"/>
      <c r="AZ74" s="210"/>
      <c r="BB74" s="27"/>
      <c r="BC74" s="210"/>
      <c r="BD74" s="210"/>
      <c r="BF74" s="210"/>
      <c r="BG74" s="210"/>
      <c r="BI74" s="210"/>
      <c r="BJ74" s="210"/>
      <c r="BL74" s="210"/>
      <c r="BM74" s="210"/>
      <c r="BR74" s="54" t="s">
        <v>53</v>
      </c>
      <c r="BS74" s="54"/>
      <c r="BT74" s="54"/>
      <c r="BV74" s="233"/>
      <c r="BW74" s="222"/>
      <c r="BX74" s="234"/>
      <c r="CB74" s="117">
        <f>IF(CB65="Maitrise",maitrise,0)</f>
        <v>0</v>
      </c>
      <c r="CC74" s="118"/>
      <c r="CE74" s="117">
        <f>mod_cha</f>
        <v>0</v>
      </c>
      <c r="CF74" s="118"/>
      <c r="CH74" s="85"/>
      <c r="CI74" s="87"/>
      <c r="CK74" s="85"/>
      <c r="CL74" s="87"/>
      <c r="CN74" s="85"/>
      <c r="CO74" s="87"/>
      <c r="CQ74" s="85"/>
      <c r="CR74" s="87"/>
      <c r="CT74" s="85"/>
      <c r="CU74" s="87"/>
    </row>
    <row r="75" spans="2:99" ht="4.5" customHeight="1" thickBot="1" x14ac:dyDescent="0.2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3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Z75" s="208"/>
      <c r="AA75" s="209"/>
      <c r="AD75" s="56"/>
      <c r="AE75" s="56"/>
      <c r="AG75" s="89"/>
      <c r="AH75" s="89"/>
      <c r="AJ75" s="89"/>
      <c r="AK75" s="89"/>
      <c r="AM75" s="89"/>
      <c r="AN75" s="89"/>
      <c r="AP75" s="89"/>
      <c r="AQ75" s="89"/>
      <c r="AS75" s="89"/>
      <c r="AT75" s="89"/>
      <c r="AV75" s="89"/>
      <c r="AW75" s="89"/>
      <c r="AY75" s="89"/>
      <c r="AZ75" s="89"/>
      <c r="BB75" s="27"/>
      <c r="BC75" s="89"/>
      <c r="BD75" s="89"/>
      <c r="BF75" s="89"/>
      <c r="BG75" s="89"/>
      <c r="BI75" s="89"/>
      <c r="BJ75" s="89"/>
      <c r="BL75" s="89"/>
      <c r="BM75" s="89"/>
      <c r="BR75" s="54"/>
      <c r="BS75" s="54"/>
      <c r="BT75" s="54"/>
      <c r="BV75" s="178"/>
      <c r="BW75" s="224"/>
      <c r="BX75" s="179"/>
      <c r="CB75" s="119"/>
      <c r="CC75" s="120"/>
      <c r="CE75" s="119"/>
      <c r="CF75" s="120"/>
      <c r="CH75" s="88"/>
      <c r="CI75" s="90"/>
      <c r="CK75" s="88"/>
      <c r="CL75" s="90"/>
      <c r="CN75" s="88"/>
      <c r="CO75" s="90"/>
      <c r="CQ75" s="88"/>
      <c r="CR75" s="90"/>
      <c r="CT75" s="88"/>
      <c r="CU75" s="90"/>
    </row>
    <row r="76" spans="2:99" ht="4.5" customHeight="1" thickBot="1" x14ac:dyDescent="0.2"/>
    <row r="77" spans="2:99" ht="4.5" customHeight="1" x14ac:dyDescent="0.1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3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Z77" s="206">
        <f t="shared" ref="Z77" si="15">AD77+AG77+AJ77+AM77+AP77+AS77+AV77+AY77-BC77-BF77-BI77-BL77</f>
        <v>0</v>
      </c>
      <c r="AA77" s="207"/>
      <c r="AD77" s="55"/>
      <c r="AE77" s="55"/>
      <c r="AG77" s="210"/>
      <c r="AH77" s="210"/>
      <c r="AJ77" s="210"/>
      <c r="AK77" s="210"/>
      <c r="AM77" s="210"/>
      <c r="AN77" s="210"/>
      <c r="AP77" s="210"/>
      <c r="AQ77" s="210"/>
      <c r="AS77" s="210"/>
      <c r="AT77" s="210"/>
      <c r="AV77" s="210"/>
      <c r="AW77" s="210"/>
      <c r="AY77" s="210"/>
      <c r="AZ77" s="210"/>
      <c r="BB77" s="27"/>
      <c r="BC77" s="210"/>
      <c r="BD77" s="210"/>
      <c r="BF77" s="210"/>
      <c r="BG77" s="210"/>
      <c r="BI77" s="210"/>
      <c r="BJ77" s="210"/>
      <c r="BL77" s="210"/>
      <c r="BM77" s="210"/>
    </row>
    <row r="78" spans="2:99" ht="4.5" customHeight="1" thickBot="1" x14ac:dyDescent="0.2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3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Z78" s="208"/>
      <c r="AA78" s="209"/>
      <c r="AD78" s="56"/>
      <c r="AE78" s="56"/>
      <c r="AG78" s="89"/>
      <c r="AH78" s="89"/>
      <c r="AJ78" s="89"/>
      <c r="AK78" s="89"/>
      <c r="AM78" s="89"/>
      <c r="AN78" s="89"/>
      <c r="AP78" s="89"/>
      <c r="AQ78" s="89"/>
      <c r="AS78" s="89"/>
      <c r="AT78" s="89"/>
      <c r="AV78" s="89"/>
      <c r="AW78" s="89"/>
      <c r="AY78" s="89"/>
      <c r="AZ78" s="89"/>
      <c r="BB78" s="27"/>
      <c r="BC78" s="89"/>
      <c r="BD78" s="89"/>
      <c r="BF78" s="89"/>
      <c r="BG78" s="89"/>
      <c r="BI78" s="89"/>
      <c r="BJ78" s="89"/>
      <c r="BL78" s="89"/>
      <c r="BM78" s="89"/>
    </row>
    <row r="79" spans="2:99" ht="4.5" customHeight="1" thickBot="1" x14ac:dyDescent="0.2"/>
    <row r="80" spans="2:99" ht="4.5" customHeight="1" x14ac:dyDescent="0.15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3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Z80" s="206">
        <f t="shared" ref="Z80" si="16">AD80+AG80+AJ80+AM80+AP80+AS80+AV80+AY80-BC80-BF80-BI80-BL80</f>
        <v>0</v>
      </c>
      <c r="AA80" s="207"/>
      <c r="AD80" s="55"/>
      <c r="AE80" s="55"/>
      <c r="AG80" s="210"/>
      <c r="AH80" s="210"/>
      <c r="AJ80" s="210"/>
      <c r="AK80" s="210"/>
      <c r="AM80" s="210"/>
      <c r="AN80" s="210"/>
      <c r="AP80" s="210"/>
      <c r="AQ80" s="210"/>
      <c r="AS80" s="210"/>
      <c r="AT80" s="210"/>
      <c r="AV80" s="210"/>
      <c r="AW80" s="210"/>
      <c r="AY80" s="210"/>
      <c r="AZ80" s="210"/>
      <c r="BB80" s="27"/>
      <c r="BC80" s="210"/>
      <c r="BD80" s="210"/>
      <c r="BF80" s="210"/>
      <c r="BG80" s="210"/>
      <c r="BI80" s="210"/>
      <c r="BJ80" s="210"/>
      <c r="BL80" s="210"/>
      <c r="BM80" s="210"/>
    </row>
    <row r="81" spans="2:83" ht="4.5" customHeight="1" thickBot="1" x14ac:dyDescent="0.2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3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Z81" s="208"/>
      <c r="AA81" s="209"/>
      <c r="AD81" s="56"/>
      <c r="AE81" s="56"/>
      <c r="AG81" s="89"/>
      <c r="AH81" s="89"/>
      <c r="AJ81" s="89"/>
      <c r="AK81" s="89"/>
      <c r="AM81" s="89"/>
      <c r="AN81" s="89"/>
      <c r="AP81" s="89"/>
      <c r="AQ81" s="89"/>
      <c r="AS81" s="89"/>
      <c r="AT81" s="89"/>
      <c r="AV81" s="89"/>
      <c r="AW81" s="89"/>
      <c r="AY81" s="89"/>
      <c r="AZ81" s="89"/>
      <c r="BB81" s="27"/>
      <c r="BC81" s="89"/>
      <c r="BD81" s="89"/>
      <c r="BF81" s="89"/>
      <c r="BG81" s="89"/>
      <c r="BI81" s="89"/>
      <c r="BJ81" s="89"/>
      <c r="BL81" s="89"/>
      <c r="BM81" s="89"/>
    </row>
    <row r="82" spans="2:83" ht="4.5" customHeight="1" thickBot="1" x14ac:dyDescent="0.2"/>
    <row r="83" spans="2:83" ht="4.5" customHeight="1" x14ac:dyDescent="0.1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3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Z83" s="206">
        <f t="shared" ref="Z83" si="17">AD83+AG83+AJ83+AM83+AP83+AS83+AV83+AY83-BC83-BF83-BI83-BL83</f>
        <v>0</v>
      </c>
      <c r="AA83" s="207"/>
      <c r="AD83" s="55"/>
      <c r="AE83" s="55"/>
      <c r="AG83" s="210"/>
      <c r="AH83" s="210"/>
      <c r="AJ83" s="210"/>
      <c r="AK83" s="210"/>
      <c r="AM83" s="210"/>
      <c r="AN83" s="210"/>
      <c r="AP83" s="210"/>
      <c r="AQ83" s="210"/>
      <c r="AS83" s="210"/>
      <c r="AT83" s="210"/>
      <c r="AV83" s="210"/>
      <c r="AW83" s="210"/>
      <c r="AY83" s="210"/>
      <c r="AZ83" s="210"/>
      <c r="BB83" s="27"/>
      <c r="BC83" s="210"/>
      <c r="BD83" s="210"/>
      <c r="BF83" s="210"/>
      <c r="BG83" s="210"/>
      <c r="BI83" s="210"/>
      <c r="BJ83" s="210"/>
      <c r="BL83" s="210"/>
      <c r="BM83" s="210"/>
    </row>
    <row r="84" spans="2:83" ht="4.5" customHeight="1" thickBot="1" x14ac:dyDescent="0.2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3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Z84" s="208"/>
      <c r="AA84" s="209"/>
      <c r="AD84" s="56"/>
      <c r="AE84" s="56"/>
      <c r="AG84" s="89"/>
      <c r="AH84" s="89"/>
      <c r="AJ84" s="89"/>
      <c r="AK84" s="89"/>
      <c r="AM84" s="89"/>
      <c r="AN84" s="89"/>
      <c r="AP84" s="89"/>
      <c r="AQ84" s="89"/>
      <c r="AS84" s="89"/>
      <c r="AT84" s="89"/>
      <c r="AV84" s="89"/>
      <c r="AW84" s="89"/>
      <c r="AY84" s="89"/>
      <c r="AZ84" s="89"/>
      <c r="BB84" s="27"/>
      <c r="BC84" s="89"/>
      <c r="BD84" s="89"/>
      <c r="BF84" s="89"/>
      <c r="BG84" s="89"/>
      <c r="BI84" s="89"/>
      <c r="BJ84" s="89"/>
      <c r="BL84" s="89"/>
      <c r="BM84" s="89"/>
    </row>
    <row r="85" spans="2:83" ht="4.5" customHeight="1" thickBot="1" x14ac:dyDescent="0.2">
      <c r="AG85" s="41"/>
      <c r="CE85" s="32"/>
    </row>
    <row r="86" spans="2:83" ht="4.5" customHeight="1" x14ac:dyDescent="0.15"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3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Z86" s="206">
        <f t="shared" ref="Z86" si="18">AD86+AG86+AJ86+AM86+AP86+AS86+AV86+AY86-BC86-BF86-BI86-BL86</f>
        <v>0</v>
      </c>
      <c r="AA86" s="207"/>
      <c r="AD86" s="55"/>
      <c r="AE86" s="55"/>
      <c r="AG86" s="210"/>
      <c r="AH86" s="210"/>
      <c r="AJ86" s="210"/>
      <c r="AK86" s="210"/>
      <c r="AM86" s="210"/>
      <c r="AN86" s="210"/>
      <c r="AP86" s="210"/>
      <c r="AQ86" s="210"/>
      <c r="AS86" s="210"/>
      <c r="AT86" s="210"/>
      <c r="AV86" s="210"/>
      <c r="AW86" s="210"/>
      <c r="AY86" s="210"/>
      <c r="AZ86" s="210"/>
      <c r="BB86" s="27"/>
      <c r="BC86" s="210"/>
      <c r="BD86" s="210"/>
      <c r="BF86" s="210"/>
      <c r="BG86" s="210"/>
      <c r="BI86" s="210"/>
      <c r="BJ86" s="210"/>
      <c r="BL86" s="210"/>
      <c r="BM86" s="210"/>
    </row>
    <row r="87" spans="2:83" ht="4.5" customHeight="1" thickBot="1" x14ac:dyDescent="0.2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3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Z87" s="208"/>
      <c r="AA87" s="209"/>
      <c r="AD87" s="56"/>
      <c r="AE87" s="56"/>
      <c r="AG87" s="89"/>
      <c r="AH87" s="89"/>
      <c r="AJ87" s="89"/>
      <c r="AK87" s="89"/>
      <c r="AM87" s="89"/>
      <c r="AN87" s="89"/>
      <c r="AP87" s="89"/>
      <c r="AQ87" s="89"/>
      <c r="AS87" s="89"/>
      <c r="AT87" s="89"/>
      <c r="AV87" s="89"/>
      <c r="AW87" s="89"/>
      <c r="AY87" s="89"/>
      <c r="AZ87" s="89"/>
      <c r="BB87" s="27"/>
      <c r="BC87" s="89"/>
      <c r="BD87" s="89"/>
      <c r="BF87" s="89"/>
      <c r="BG87" s="89"/>
      <c r="BI87" s="89"/>
      <c r="BJ87" s="89"/>
      <c r="BL87" s="89"/>
      <c r="BM87" s="89"/>
    </row>
    <row r="88" spans="2:83" ht="4.5" customHeight="1" x14ac:dyDescent="0.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Z88" s="11"/>
      <c r="AA88" s="11"/>
      <c r="AD88" s="11"/>
      <c r="AE88" s="11"/>
      <c r="AG88" s="11"/>
      <c r="AH88" s="11"/>
      <c r="AJ88" s="11"/>
      <c r="AK88" s="11"/>
      <c r="AM88" s="11"/>
      <c r="AN88" s="11"/>
      <c r="AP88" s="11"/>
      <c r="AQ88" s="11"/>
      <c r="AS88" s="11"/>
      <c r="AT88" s="11"/>
      <c r="AV88" s="11"/>
      <c r="AW88" s="11"/>
      <c r="AY88" s="11"/>
      <c r="AZ88" s="11"/>
      <c r="BB88" s="31"/>
      <c r="BC88" s="11"/>
      <c r="BD88" s="11"/>
      <c r="BF88" s="11"/>
      <c r="BG88" s="11"/>
      <c r="BI88" s="11"/>
      <c r="BJ88" s="11"/>
      <c r="BL88" s="11"/>
      <c r="BM88" s="11"/>
    </row>
    <row r="89" spans="2:83" ht="4.5" customHeight="1" x14ac:dyDescent="0.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3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Z89" s="11"/>
      <c r="AA89" s="11"/>
      <c r="AD89" s="11"/>
      <c r="AE89" s="11"/>
      <c r="AG89" s="11"/>
      <c r="AH89" s="11"/>
      <c r="AJ89" s="11"/>
      <c r="AK89" s="11"/>
      <c r="AM89" s="11"/>
      <c r="AN89" s="11"/>
      <c r="AP89" s="11"/>
      <c r="AQ89" s="11"/>
      <c r="AS89" s="11"/>
      <c r="AT89" s="11"/>
      <c r="AV89" s="11"/>
      <c r="AW89" s="11"/>
      <c r="AY89" s="11"/>
      <c r="AZ89" s="11"/>
      <c r="BB89" s="31"/>
      <c r="BC89" s="11"/>
      <c r="BD89" s="11"/>
      <c r="BF89" s="11"/>
      <c r="BG89" s="11"/>
      <c r="BI89" s="11"/>
      <c r="BJ89" s="11"/>
      <c r="BL89" s="11"/>
      <c r="BM89" s="11"/>
    </row>
    <row r="91" spans="2:83" ht="4.5" customHeight="1" x14ac:dyDescent="0.15">
      <c r="B91" s="57" t="s">
        <v>110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BC91" s="238" t="s">
        <v>154</v>
      </c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</row>
    <row r="92" spans="2:83" ht="4.5" customHeight="1" x14ac:dyDescent="0.1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</row>
    <row r="94" spans="2:83" ht="4.5" customHeight="1" x14ac:dyDescent="0.15">
      <c r="B94" s="57" t="s">
        <v>111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26"/>
      <c r="BC94" s="126"/>
      <c r="BD94" s="126"/>
      <c r="BE94" s="126"/>
      <c r="BF94" s="126"/>
      <c r="BG94" s="126"/>
      <c r="BH94" s="126"/>
      <c r="BI94" s="126"/>
      <c r="BL94" s="236" t="s">
        <v>91</v>
      </c>
      <c r="BM94" s="237"/>
    </row>
    <row r="95" spans="2:83" ht="4.5" customHeight="1" x14ac:dyDescent="0.1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28"/>
      <c r="BC95" s="128"/>
      <c r="BD95" s="128"/>
      <c r="BE95" s="128"/>
      <c r="BF95" s="128"/>
      <c r="BG95" s="128"/>
      <c r="BH95" s="128"/>
      <c r="BI95" s="128"/>
      <c r="BL95" s="237"/>
      <c r="BM95" s="237"/>
    </row>
    <row r="97" spans="2:65" ht="4.5" customHeight="1" x14ac:dyDescent="0.15">
      <c r="B97" s="57" t="s">
        <v>75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26"/>
      <c r="BC97" s="126"/>
      <c r="BD97" s="126"/>
      <c r="BE97" s="126"/>
      <c r="BF97" s="126"/>
      <c r="BG97" s="126"/>
      <c r="BH97" s="126"/>
      <c r="BI97" s="126"/>
      <c r="BL97" s="236" t="s">
        <v>91</v>
      </c>
      <c r="BM97" s="237"/>
    </row>
    <row r="98" spans="2:65" ht="4.5" customHeight="1" x14ac:dyDescent="0.1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28"/>
      <c r="BC98" s="128"/>
      <c r="BD98" s="128"/>
      <c r="BE98" s="128"/>
      <c r="BF98" s="128"/>
      <c r="BG98" s="128"/>
      <c r="BH98" s="128"/>
      <c r="BI98" s="128"/>
      <c r="BL98" s="237"/>
      <c r="BM98" s="237"/>
    </row>
    <row r="100" spans="2:65" ht="4.5" customHeight="1" x14ac:dyDescent="0.15">
      <c r="B100" s="57" t="s">
        <v>99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26"/>
      <c r="BC100" s="126"/>
      <c r="BD100" s="126"/>
      <c r="BE100" s="126"/>
      <c r="BF100" s="126"/>
      <c r="BG100" s="126"/>
      <c r="BH100" s="126"/>
      <c r="BI100" s="126"/>
      <c r="BL100" s="236" t="s">
        <v>91</v>
      </c>
      <c r="BM100" s="237"/>
    </row>
    <row r="101" spans="2:65" ht="4.5" customHeight="1" x14ac:dyDescent="0.1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28"/>
      <c r="BC101" s="128"/>
      <c r="BD101" s="128"/>
      <c r="BE101" s="128"/>
      <c r="BF101" s="128"/>
      <c r="BG101" s="128"/>
      <c r="BH101" s="128"/>
      <c r="BI101" s="128"/>
      <c r="BL101" s="237"/>
      <c r="BM101" s="237"/>
    </row>
    <row r="103" spans="2:65" ht="4.5" customHeight="1" x14ac:dyDescent="0.15">
      <c r="B103" s="57" t="s">
        <v>100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26"/>
      <c r="BC103" s="126"/>
      <c r="BD103" s="126"/>
      <c r="BE103" s="126"/>
      <c r="BF103" s="126"/>
      <c r="BG103" s="126"/>
      <c r="BH103" s="126"/>
      <c r="BI103" s="126"/>
      <c r="BL103" s="236" t="s">
        <v>91</v>
      </c>
      <c r="BM103" s="237"/>
    </row>
    <row r="104" spans="2:65" ht="4.5" customHeight="1" x14ac:dyDescent="0.1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28"/>
      <c r="BC104" s="128"/>
      <c r="BD104" s="128"/>
      <c r="BE104" s="128"/>
      <c r="BF104" s="128"/>
      <c r="BG104" s="128"/>
      <c r="BH104" s="128"/>
      <c r="BI104" s="128"/>
      <c r="BL104" s="237"/>
      <c r="BM104" s="237"/>
    </row>
    <row r="106" spans="2:65" ht="4.5" customHeight="1" x14ac:dyDescent="0.15">
      <c r="B106" s="57" t="s">
        <v>101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26"/>
      <c r="BC106" s="126"/>
      <c r="BD106" s="126"/>
      <c r="BE106" s="126"/>
      <c r="BF106" s="126"/>
      <c r="BG106" s="126"/>
      <c r="BH106" s="126"/>
      <c r="BI106" s="126"/>
      <c r="BL106" s="236" t="s">
        <v>91</v>
      </c>
      <c r="BM106" s="237"/>
    </row>
    <row r="107" spans="2:65" ht="4.5" customHeight="1" x14ac:dyDescent="0.1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28"/>
      <c r="BC107" s="128"/>
      <c r="BD107" s="128"/>
      <c r="BE107" s="128"/>
      <c r="BF107" s="128"/>
      <c r="BG107" s="128"/>
      <c r="BH107" s="128"/>
      <c r="BI107" s="128"/>
      <c r="BL107" s="237"/>
      <c r="BM107" s="237"/>
    </row>
    <row r="109" spans="2:65" ht="4.5" customHeight="1" x14ac:dyDescent="0.15">
      <c r="B109" s="57" t="s">
        <v>102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26"/>
      <c r="BC109" s="126"/>
      <c r="BD109" s="126"/>
      <c r="BE109" s="126"/>
      <c r="BF109" s="126"/>
      <c r="BG109" s="126"/>
      <c r="BH109" s="126"/>
      <c r="BI109" s="126"/>
      <c r="BL109" s="236" t="s">
        <v>91</v>
      </c>
      <c r="BM109" s="237"/>
    </row>
    <row r="110" spans="2:65" ht="4.5" customHeight="1" x14ac:dyDescent="0.1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28"/>
      <c r="BC110" s="128"/>
      <c r="BD110" s="128"/>
      <c r="BE110" s="128"/>
      <c r="BF110" s="128"/>
      <c r="BG110" s="128"/>
      <c r="BH110" s="128"/>
      <c r="BI110" s="128"/>
      <c r="BL110" s="237"/>
      <c r="BM110" s="237"/>
    </row>
    <row r="112" spans="2:65" ht="4.5" customHeight="1" x14ac:dyDescent="0.15">
      <c r="B112" s="57" t="s">
        <v>103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26"/>
      <c r="BC112" s="126"/>
      <c r="BD112" s="126"/>
      <c r="BE112" s="126"/>
      <c r="BF112" s="126"/>
      <c r="BG112" s="126"/>
      <c r="BH112" s="126"/>
      <c r="BI112" s="126"/>
      <c r="BL112" s="236" t="s">
        <v>91</v>
      </c>
      <c r="BM112" s="237"/>
    </row>
    <row r="113" spans="2:65" ht="4.5" customHeight="1" x14ac:dyDescent="0.1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28"/>
      <c r="BC113" s="128"/>
      <c r="BD113" s="128"/>
      <c r="BE113" s="128"/>
      <c r="BF113" s="128"/>
      <c r="BG113" s="128"/>
      <c r="BH113" s="128"/>
      <c r="BI113" s="128"/>
      <c r="BL113" s="237"/>
      <c r="BM113" s="237"/>
    </row>
    <row r="115" spans="2:65" ht="4.5" customHeight="1" x14ac:dyDescent="0.15">
      <c r="B115" s="57" t="s">
        <v>104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26"/>
      <c r="BC115" s="126"/>
      <c r="BD115" s="126"/>
      <c r="BE115" s="126"/>
      <c r="BF115" s="126"/>
      <c r="BG115" s="126"/>
      <c r="BH115" s="126"/>
      <c r="BI115" s="126"/>
      <c r="BL115" s="236" t="s">
        <v>91</v>
      </c>
      <c r="BM115" s="237"/>
    </row>
    <row r="116" spans="2:65" ht="4.5" customHeight="1" x14ac:dyDescent="0.1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28"/>
      <c r="BC116" s="128"/>
      <c r="BD116" s="128"/>
      <c r="BE116" s="128"/>
      <c r="BF116" s="128"/>
      <c r="BG116" s="128"/>
      <c r="BH116" s="128"/>
      <c r="BI116" s="128"/>
      <c r="BL116" s="237"/>
      <c r="BM116" s="237"/>
    </row>
    <row r="118" spans="2:65" ht="4.5" customHeight="1" x14ac:dyDescent="0.15">
      <c r="B118" s="57" t="s">
        <v>105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26"/>
      <c r="BC118" s="126"/>
      <c r="BD118" s="126"/>
      <c r="BE118" s="126"/>
      <c r="BF118" s="126"/>
      <c r="BG118" s="126"/>
      <c r="BH118" s="126"/>
      <c r="BI118" s="126"/>
      <c r="BL118" s="236" t="s">
        <v>91</v>
      </c>
      <c r="BM118" s="237"/>
    </row>
    <row r="119" spans="2:65" ht="4.5" customHeight="1" x14ac:dyDescent="0.1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28"/>
      <c r="BC119" s="128"/>
      <c r="BD119" s="128"/>
      <c r="BE119" s="128"/>
      <c r="BF119" s="128"/>
      <c r="BG119" s="128"/>
      <c r="BH119" s="128"/>
      <c r="BI119" s="128"/>
      <c r="BL119" s="237"/>
      <c r="BM119" s="237"/>
    </row>
    <row r="121" spans="2:65" ht="4.5" customHeight="1" x14ac:dyDescent="0.15">
      <c r="B121" s="57" t="s">
        <v>106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26"/>
      <c r="BC121" s="126"/>
      <c r="BD121" s="126"/>
      <c r="BE121" s="126"/>
      <c r="BF121" s="126"/>
      <c r="BG121" s="126"/>
      <c r="BH121" s="126"/>
      <c r="BI121" s="126"/>
      <c r="BL121" s="236" t="s">
        <v>91</v>
      </c>
      <c r="BM121" s="237"/>
    </row>
    <row r="122" spans="2:65" ht="4.5" customHeight="1" x14ac:dyDescent="0.1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28"/>
      <c r="BC122" s="128"/>
      <c r="BD122" s="128"/>
      <c r="BE122" s="128"/>
      <c r="BF122" s="128"/>
      <c r="BG122" s="128"/>
      <c r="BH122" s="128"/>
      <c r="BI122" s="128"/>
      <c r="BL122" s="237"/>
      <c r="BM122" s="237"/>
    </row>
    <row r="124" spans="2:65" ht="4.5" customHeight="1" x14ac:dyDescent="0.15">
      <c r="B124" s="57" t="s">
        <v>107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26"/>
      <c r="BC124" s="126"/>
      <c r="BD124" s="126"/>
      <c r="BE124" s="126"/>
      <c r="BF124" s="126"/>
      <c r="BG124" s="126"/>
      <c r="BH124" s="126"/>
      <c r="BI124" s="126"/>
      <c r="BL124" s="236" t="s">
        <v>91</v>
      </c>
      <c r="BM124" s="237"/>
    </row>
    <row r="125" spans="2:65" ht="4.5" customHeight="1" x14ac:dyDescent="0.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28"/>
      <c r="BC125" s="128"/>
      <c r="BD125" s="128"/>
      <c r="BE125" s="128"/>
      <c r="BF125" s="128"/>
      <c r="BG125" s="128"/>
      <c r="BH125" s="128"/>
      <c r="BI125" s="128"/>
      <c r="BL125" s="237"/>
      <c r="BM125" s="237"/>
    </row>
    <row r="127" spans="2:65" ht="4.5" customHeight="1" x14ac:dyDescent="0.15">
      <c r="B127" s="57" t="s">
        <v>108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26"/>
      <c r="BC127" s="126"/>
      <c r="BD127" s="126"/>
      <c r="BE127" s="126"/>
      <c r="BF127" s="126"/>
      <c r="BG127" s="126"/>
      <c r="BH127" s="126"/>
      <c r="BI127" s="126"/>
      <c r="BL127" s="236" t="s">
        <v>91</v>
      </c>
      <c r="BM127" s="237"/>
    </row>
    <row r="128" spans="2:65" ht="4.5" customHeight="1" x14ac:dyDescent="0.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28"/>
      <c r="BC128" s="128"/>
      <c r="BD128" s="128"/>
      <c r="BE128" s="128"/>
      <c r="BF128" s="128"/>
      <c r="BG128" s="128"/>
      <c r="BH128" s="128"/>
      <c r="BI128" s="128"/>
      <c r="BL128" s="237"/>
      <c r="BM128" s="237"/>
    </row>
    <row r="130" spans="2:65" ht="4.5" customHeight="1" x14ac:dyDescent="0.15">
      <c r="B130" s="57" t="s">
        <v>109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26"/>
      <c r="BC130" s="126"/>
      <c r="BD130" s="126"/>
      <c r="BE130" s="126"/>
      <c r="BF130" s="126"/>
      <c r="BG130" s="126"/>
      <c r="BH130" s="126"/>
      <c r="BI130" s="126"/>
      <c r="BL130" s="236" t="s">
        <v>91</v>
      </c>
      <c r="BM130" s="237"/>
    </row>
    <row r="131" spans="2:65" ht="4.5" customHeight="1" x14ac:dyDescent="0.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28"/>
      <c r="BC131" s="128"/>
      <c r="BD131" s="128"/>
      <c r="BE131" s="128"/>
      <c r="BF131" s="128"/>
      <c r="BG131" s="128"/>
      <c r="BH131" s="128"/>
      <c r="BI131" s="128"/>
      <c r="BL131" s="237"/>
      <c r="BM131" s="237"/>
    </row>
    <row r="133" spans="2:65" ht="4.5" customHeight="1" x14ac:dyDescent="0.15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26"/>
      <c r="BC133" s="126"/>
      <c r="BD133" s="126"/>
      <c r="BE133" s="126"/>
      <c r="BF133" s="126"/>
      <c r="BG133" s="126"/>
      <c r="BH133" s="126"/>
      <c r="BI133" s="126"/>
      <c r="BL133" s="236" t="s">
        <v>91</v>
      </c>
      <c r="BM133" s="237"/>
    </row>
    <row r="134" spans="2:65" ht="4.5" customHeight="1" x14ac:dyDescent="0.15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28"/>
      <c r="BC134" s="128"/>
      <c r="BD134" s="128"/>
      <c r="BE134" s="128"/>
      <c r="BF134" s="128"/>
      <c r="BG134" s="128"/>
      <c r="BH134" s="128"/>
      <c r="BI134" s="128"/>
      <c r="BL134" s="237"/>
      <c r="BM134" s="237"/>
    </row>
    <row r="136" spans="2:65" ht="4.5" customHeight="1" x14ac:dyDescent="0.15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26"/>
      <c r="BC136" s="126"/>
      <c r="BD136" s="126"/>
      <c r="BE136" s="126"/>
      <c r="BF136" s="126"/>
      <c r="BG136" s="126"/>
      <c r="BH136" s="126"/>
      <c r="BI136" s="126"/>
      <c r="BL136" s="236" t="s">
        <v>91</v>
      </c>
      <c r="BM136" s="237"/>
    </row>
    <row r="137" spans="2:65" ht="4.5" customHeight="1" x14ac:dyDescent="0.15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28"/>
      <c r="BC137" s="128"/>
      <c r="BD137" s="128"/>
      <c r="BE137" s="128"/>
      <c r="BF137" s="128"/>
      <c r="BG137" s="128"/>
      <c r="BH137" s="128"/>
      <c r="BI137" s="128"/>
      <c r="BL137" s="237"/>
      <c r="BM137" s="237"/>
    </row>
    <row r="139" spans="2:65" ht="4.5" customHeight="1" x14ac:dyDescent="0.15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26"/>
      <c r="BC139" s="126"/>
      <c r="BD139" s="126"/>
      <c r="BE139" s="126"/>
      <c r="BF139" s="126"/>
      <c r="BG139" s="126"/>
      <c r="BH139" s="126"/>
      <c r="BI139" s="126"/>
      <c r="BL139" s="236" t="s">
        <v>91</v>
      </c>
      <c r="BM139" s="237"/>
    </row>
    <row r="140" spans="2:65" ht="4.5" customHeight="1" x14ac:dyDescent="0.15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28"/>
      <c r="BC140" s="128"/>
      <c r="BD140" s="128"/>
      <c r="BE140" s="128"/>
      <c r="BF140" s="128"/>
      <c r="BG140" s="128"/>
      <c r="BH140" s="128"/>
      <c r="BI140" s="128"/>
      <c r="BL140" s="237"/>
      <c r="BM140" s="237"/>
    </row>
    <row r="142" spans="2:65" ht="4.5" customHeight="1" x14ac:dyDescent="0.15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26"/>
      <c r="BC142" s="126"/>
      <c r="BD142" s="126"/>
      <c r="BE142" s="126"/>
      <c r="BF142" s="126"/>
      <c r="BG142" s="126"/>
      <c r="BH142" s="126"/>
      <c r="BI142" s="126"/>
      <c r="BL142" s="236" t="s">
        <v>91</v>
      </c>
      <c r="BM142" s="237"/>
    </row>
    <row r="143" spans="2:65" ht="4.5" customHeight="1" x14ac:dyDescent="0.15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28"/>
      <c r="BC143" s="128"/>
      <c r="BD143" s="128"/>
      <c r="BE143" s="128"/>
      <c r="BF143" s="128"/>
      <c r="BG143" s="128"/>
      <c r="BH143" s="128"/>
      <c r="BI143" s="128"/>
      <c r="BL143" s="237"/>
      <c r="BM143" s="237"/>
    </row>
    <row r="145" spans="2:65" ht="4.5" customHeight="1" x14ac:dyDescent="0.15"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26"/>
      <c r="BC145" s="126"/>
      <c r="BD145" s="126"/>
      <c r="BE145" s="126"/>
      <c r="BF145" s="126"/>
      <c r="BG145" s="126"/>
      <c r="BH145" s="126"/>
      <c r="BI145" s="126"/>
      <c r="BL145" s="236" t="s">
        <v>91</v>
      </c>
      <c r="BM145" s="237"/>
    </row>
    <row r="146" spans="2:65" ht="4.5" customHeight="1" x14ac:dyDescent="0.15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28"/>
      <c r="BC146" s="128"/>
      <c r="BD146" s="128"/>
      <c r="BE146" s="128"/>
      <c r="BF146" s="128"/>
      <c r="BG146" s="128"/>
      <c r="BH146" s="128"/>
      <c r="BI146" s="128"/>
      <c r="BL146" s="237"/>
      <c r="BM146" s="237"/>
    </row>
  </sheetData>
  <sheetProtection sheet="1" objects="1" scenarios="1" selectLockedCells="1"/>
  <customSheetViews>
    <customSheetView guid="{06AAA7C2-3293-4B58-B4C9-CC8FD6FA4C78}" scale="190" showPageBreaks="1" topLeftCell="A52">
      <selection activeCell="BQ80" sqref="BQ80"/>
      <pageMargins left="0.7" right="0.7" top="0.75" bottom="0.75" header="0.3" footer="0.3"/>
      <pageSetup paperSize="9" orientation="portrait" r:id="rId1"/>
    </customSheetView>
  </customSheetViews>
  <mergeCells count="529">
    <mergeCell ref="BL145:BM146"/>
    <mergeCell ref="O94:BI95"/>
    <mergeCell ref="O97:BI98"/>
    <mergeCell ref="O100:BI101"/>
    <mergeCell ref="O103:BI104"/>
    <mergeCell ref="O106:BI107"/>
    <mergeCell ref="O109:BI110"/>
    <mergeCell ref="O112:BI113"/>
    <mergeCell ref="O115:BI116"/>
    <mergeCell ref="O118:BI119"/>
    <mergeCell ref="O121:BI122"/>
    <mergeCell ref="O124:BI125"/>
    <mergeCell ref="O127:BI128"/>
    <mergeCell ref="O130:BI131"/>
    <mergeCell ref="O133:BI134"/>
    <mergeCell ref="O136:BI137"/>
    <mergeCell ref="O139:BI140"/>
    <mergeCell ref="O142:BI143"/>
    <mergeCell ref="O145:BI146"/>
    <mergeCell ref="BL118:BM119"/>
    <mergeCell ref="BL121:BM122"/>
    <mergeCell ref="BL124:BM125"/>
    <mergeCell ref="BL127:BM128"/>
    <mergeCell ref="BL130:BM131"/>
    <mergeCell ref="BL133:BM134"/>
    <mergeCell ref="BL136:BM137"/>
    <mergeCell ref="BL139:BM140"/>
    <mergeCell ref="BL142:BM143"/>
    <mergeCell ref="BC91:BM92"/>
    <mergeCell ref="BL94:BM95"/>
    <mergeCell ref="BL97:BM98"/>
    <mergeCell ref="BL100:BM101"/>
    <mergeCell ref="BL103:BM104"/>
    <mergeCell ref="BL106:BM107"/>
    <mergeCell ref="BL109:BM110"/>
    <mergeCell ref="BL112:BM113"/>
    <mergeCell ref="BL115:BM116"/>
    <mergeCell ref="B133:L134"/>
    <mergeCell ref="B136:L137"/>
    <mergeCell ref="B139:L140"/>
    <mergeCell ref="B118:L119"/>
    <mergeCell ref="B121:L122"/>
    <mergeCell ref="B124:L125"/>
    <mergeCell ref="B127:L128"/>
    <mergeCell ref="B130:L131"/>
    <mergeCell ref="B103:L104"/>
    <mergeCell ref="B106:L107"/>
    <mergeCell ref="B109:L110"/>
    <mergeCell ref="B112:L113"/>
    <mergeCell ref="B115:L116"/>
    <mergeCell ref="CT65:CU72"/>
    <mergeCell ref="CQ74:CR75"/>
    <mergeCell ref="CT74:CU75"/>
    <mergeCell ref="B91:X92"/>
    <mergeCell ref="B94:L95"/>
    <mergeCell ref="B97:L98"/>
    <mergeCell ref="CT38:CU39"/>
    <mergeCell ref="CQ41:CR48"/>
    <mergeCell ref="CT41:CU48"/>
    <mergeCell ref="CQ50:CR51"/>
    <mergeCell ref="CT50:CU51"/>
    <mergeCell ref="CQ53:CR60"/>
    <mergeCell ref="CT53:CU60"/>
    <mergeCell ref="CQ62:CR63"/>
    <mergeCell ref="CT62:CU63"/>
    <mergeCell ref="CB65:CC72"/>
    <mergeCell ref="CE65:CF72"/>
    <mergeCell ref="CH65:CI72"/>
    <mergeCell ref="CK65:CL72"/>
    <mergeCell ref="CN65:CO72"/>
    <mergeCell ref="BV73:BX75"/>
    <mergeCell ref="BR74:BT75"/>
    <mergeCell ref="CB74:CC75"/>
    <mergeCell ref="CE74:CF75"/>
    <mergeCell ref="CT5:CU12"/>
    <mergeCell ref="CQ14:CR15"/>
    <mergeCell ref="CT14:CU15"/>
    <mergeCell ref="CQ17:CR24"/>
    <mergeCell ref="CT17:CU24"/>
    <mergeCell ref="CQ26:CR27"/>
    <mergeCell ref="CT26:CU27"/>
    <mergeCell ref="CQ29:CR36"/>
    <mergeCell ref="CT29:CU36"/>
    <mergeCell ref="CQ5:CR12"/>
    <mergeCell ref="CH74:CI75"/>
    <mergeCell ref="CK74:CL75"/>
    <mergeCell ref="CN74:CO75"/>
    <mergeCell ref="CB53:CC60"/>
    <mergeCell ref="CE53:CF60"/>
    <mergeCell ref="CH53:CI60"/>
    <mergeCell ref="CK53:CL60"/>
    <mergeCell ref="CN53:CO60"/>
    <mergeCell ref="BV61:BX63"/>
    <mergeCell ref="BR62:BT63"/>
    <mergeCell ref="CB62:CC63"/>
    <mergeCell ref="CE62:CF63"/>
    <mergeCell ref="CH62:CI63"/>
    <mergeCell ref="CK62:CL63"/>
    <mergeCell ref="CN62:CO63"/>
    <mergeCell ref="CB41:CC48"/>
    <mergeCell ref="CE41:CF48"/>
    <mergeCell ref="CH41:CI48"/>
    <mergeCell ref="CK41:CL48"/>
    <mergeCell ref="CN41:CO48"/>
    <mergeCell ref="BV49:BX51"/>
    <mergeCell ref="BR50:BT51"/>
    <mergeCell ref="CB50:CC51"/>
    <mergeCell ref="CE50:CF51"/>
    <mergeCell ref="CH50:CI51"/>
    <mergeCell ref="CK50:CL51"/>
    <mergeCell ref="CN50:CO51"/>
    <mergeCell ref="CB29:CC36"/>
    <mergeCell ref="CE29:CF36"/>
    <mergeCell ref="CH29:CI36"/>
    <mergeCell ref="CK29:CL36"/>
    <mergeCell ref="CN29:CO36"/>
    <mergeCell ref="BV37:BX39"/>
    <mergeCell ref="BR38:BT39"/>
    <mergeCell ref="CB38:CC39"/>
    <mergeCell ref="CE38:CF39"/>
    <mergeCell ref="CH38:CI39"/>
    <mergeCell ref="CK38:CL39"/>
    <mergeCell ref="CN38:CO39"/>
    <mergeCell ref="CB17:CC24"/>
    <mergeCell ref="CE17:CF24"/>
    <mergeCell ref="CH17:CI24"/>
    <mergeCell ref="CK17:CL24"/>
    <mergeCell ref="CN17:CO24"/>
    <mergeCell ref="BV25:BX27"/>
    <mergeCell ref="BR26:BT27"/>
    <mergeCell ref="CB26:CC27"/>
    <mergeCell ref="CE26:CF27"/>
    <mergeCell ref="CH26:CI27"/>
    <mergeCell ref="CK26:CL27"/>
    <mergeCell ref="CN26:CO27"/>
    <mergeCell ref="BV13:BX15"/>
    <mergeCell ref="CB14:CC15"/>
    <mergeCell ref="CE14:CF15"/>
    <mergeCell ref="CH14:CI15"/>
    <mergeCell ref="CK14:CL15"/>
    <mergeCell ref="CN14:CO15"/>
    <mergeCell ref="CB5:CC12"/>
    <mergeCell ref="CE5:CF12"/>
    <mergeCell ref="CH5:CI12"/>
    <mergeCell ref="CK5:CL12"/>
    <mergeCell ref="CN5:CO12"/>
    <mergeCell ref="CQ38:CR39"/>
    <mergeCell ref="CQ65:CR72"/>
    <mergeCell ref="B100:L101"/>
    <mergeCell ref="BF86:BG87"/>
    <mergeCell ref="BI86:BJ87"/>
    <mergeCell ref="BL86:BM87"/>
    <mergeCell ref="AM86:AN87"/>
    <mergeCell ref="AP86:AQ87"/>
    <mergeCell ref="AS86:AT87"/>
    <mergeCell ref="AV86:AW87"/>
    <mergeCell ref="AY86:AZ87"/>
    <mergeCell ref="BC86:BD87"/>
    <mergeCell ref="AJ80:AK81"/>
    <mergeCell ref="AM80:AN81"/>
    <mergeCell ref="AP80:AQ81"/>
    <mergeCell ref="AS80:AT81"/>
    <mergeCell ref="BL80:BM81"/>
    <mergeCell ref="BL77:BM78"/>
    <mergeCell ref="AS77:AT78"/>
    <mergeCell ref="AV77:AW78"/>
    <mergeCell ref="AY77:AZ78"/>
    <mergeCell ref="BC77:BD78"/>
    <mergeCell ref="BF77:BG78"/>
    <mergeCell ref="BI77:BJ78"/>
    <mergeCell ref="B86:L87"/>
    <mergeCell ref="N86:X87"/>
    <mergeCell ref="Z86:AA87"/>
    <mergeCell ref="AD86:AE87"/>
    <mergeCell ref="AG86:AH87"/>
    <mergeCell ref="BI80:BJ81"/>
    <mergeCell ref="B83:L84"/>
    <mergeCell ref="N83:X84"/>
    <mergeCell ref="Z83:AA84"/>
    <mergeCell ref="AD83:AE84"/>
    <mergeCell ref="AG83:AH84"/>
    <mergeCell ref="AJ83:AK84"/>
    <mergeCell ref="AV80:AW81"/>
    <mergeCell ref="AY80:AZ81"/>
    <mergeCell ref="BC80:BD81"/>
    <mergeCell ref="B80:L81"/>
    <mergeCell ref="N80:X81"/>
    <mergeCell ref="Z80:AA81"/>
    <mergeCell ref="AD80:AE81"/>
    <mergeCell ref="AG80:AH81"/>
    <mergeCell ref="BR14:BT15"/>
    <mergeCell ref="AJ86:AK87"/>
    <mergeCell ref="BF83:BG84"/>
    <mergeCell ref="BI83:BJ84"/>
    <mergeCell ref="BL83:BM84"/>
    <mergeCell ref="AD5:AE14"/>
    <mergeCell ref="AG5:AH14"/>
    <mergeCell ref="AJ5:AK14"/>
    <mergeCell ref="AM5:AN14"/>
    <mergeCell ref="AP5:AQ14"/>
    <mergeCell ref="AS5:AT14"/>
    <mergeCell ref="AV5:AW14"/>
    <mergeCell ref="AM83:AN84"/>
    <mergeCell ref="AP83:AQ84"/>
    <mergeCell ref="AS83:AT84"/>
    <mergeCell ref="AV83:AW84"/>
    <mergeCell ref="AY83:AZ84"/>
    <mergeCell ref="BC83:BD84"/>
    <mergeCell ref="AS74:AT75"/>
    <mergeCell ref="AV74:AW75"/>
    <mergeCell ref="AY74:AZ75"/>
    <mergeCell ref="BC74:BD75"/>
    <mergeCell ref="BF74:BG75"/>
    <mergeCell ref="BF80:BG81"/>
    <mergeCell ref="B77:L78"/>
    <mergeCell ref="N77:X78"/>
    <mergeCell ref="Z77:AA78"/>
    <mergeCell ref="AD77:AE78"/>
    <mergeCell ref="AG77:AH78"/>
    <mergeCell ref="AJ77:AK78"/>
    <mergeCell ref="AM77:AN78"/>
    <mergeCell ref="AP77:AQ78"/>
    <mergeCell ref="BF71:BG72"/>
    <mergeCell ref="BI71:BJ72"/>
    <mergeCell ref="BL71:BM72"/>
    <mergeCell ref="B74:L75"/>
    <mergeCell ref="N74:X75"/>
    <mergeCell ref="Z74:AA75"/>
    <mergeCell ref="AD74:AE75"/>
    <mergeCell ref="AG74:AH75"/>
    <mergeCell ref="AJ74:AK75"/>
    <mergeCell ref="AM74:AN75"/>
    <mergeCell ref="AM71:AN72"/>
    <mergeCell ref="AP71:AQ72"/>
    <mergeCell ref="AS71:AT72"/>
    <mergeCell ref="AV71:AW72"/>
    <mergeCell ref="AY71:AZ72"/>
    <mergeCell ref="BC71:BD72"/>
    <mergeCell ref="B71:L72"/>
    <mergeCell ref="N71:X72"/>
    <mergeCell ref="Z71:AA72"/>
    <mergeCell ref="AD71:AE72"/>
    <mergeCell ref="AG71:AH72"/>
    <mergeCell ref="AJ71:AK72"/>
    <mergeCell ref="BI74:BJ75"/>
    <mergeCell ref="BL74:BM75"/>
    <mergeCell ref="AP74:AQ75"/>
    <mergeCell ref="AV68:AW69"/>
    <mergeCell ref="AY68:AZ69"/>
    <mergeCell ref="BC68:BD69"/>
    <mergeCell ref="BF68:BG69"/>
    <mergeCell ref="BI68:BJ69"/>
    <mergeCell ref="BL68:BM69"/>
    <mergeCell ref="BL65:BM66"/>
    <mergeCell ref="B68:L69"/>
    <mergeCell ref="N68:X69"/>
    <mergeCell ref="Z68:AA69"/>
    <mergeCell ref="AD68:AE69"/>
    <mergeCell ref="AG68:AH69"/>
    <mergeCell ref="AJ68:AK69"/>
    <mergeCell ref="AM68:AN69"/>
    <mergeCell ref="AP68:AQ69"/>
    <mergeCell ref="AS68:AT69"/>
    <mergeCell ref="AS65:AT66"/>
    <mergeCell ref="AV65:AW66"/>
    <mergeCell ref="AY65:AZ66"/>
    <mergeCell ref="BC65:BD66"/>
    <mergeCell ref="BF65:BG66"/>
    <mergeCell ref="BI65:BJ66"/>
    <mergeCell ref="BL59:BM60"/>
    <mergeCell ref="B65:L66"/>
    <mergeCell ref="N65:X66"/>
    <mergeCell ref="Z65:AA66"/>
    <mergeCell ref="AD65:AE66"/>
    <mergeCell ref="AG65:AH66"/>
    <mergeCell ref="AJ65:AK66"/>
    <mergeCell ref="AM65:AN66"/>
    <mergeCell ref="AP65:AQ66"/>
    <mergeCell ref="BL62:BM63"/>
    <mergeCell ref="B59:L60"/>
    <mergeCell ref="N59:X60"/>
    <mergeCell ref="Z59:AA60"/>
    <mergeCell ref="AD59:AE60"/>
    <mergeCell ref="AG59:AH60"/>
    <mergeCell ref="AJ59:AK60"/>
    <mergeCell ref="AM59:AN60"/>
    <mergeCell ref="AP59:AQ60"/>
    <mergeCell ref="AS59:AT60"/>
    <mergeCell ref="AS62:AT63"/>
    <mergeCell ref="AV62:AW63"/>
    <mergeCell ref="AY62:AZ63"/>
    <mergeCell ref="BC62:BD63"/>
    <mergeCell ref="BF62:BG63"/>
    <mergeCell ref="BI59:BJ60"/>
    <mergeCell ref="BI62:BJ63"/>
    <mergeCell ref="B62:L63"/>
    <mergeCell ref="N62:X63"/>
    <mergeCell ref="Z62:AA63"/>
    <mergeCell ref="AD62:AE63"/>
    <mergeCell ref="AG62:AH63"/>
    <mergeCell ref="AJ62:AK63"/>
    <mergeCell ref="AM62:AN63"/>
    <mergeCell ref="AP62:AQ63"/>
    <mergeCell ref="B53:L54"/>
    <mergeCell ref="N53:X54"/>
    <mergeCell ref="AV59:AW60"/>
    <mergeCell ref="AY59:AZ60"/>
    <mergeCell ref="BC59:BD60"/>
    <mergeCell ref="BF59:BG60"/>
    <mergeCell ref="AV56:AW57"/>
    <mergeCell ref="AY56:AZ57"/>
    <mergeCell ref="BC56:BD57"/>
    <mergeCell ref="BF56:BG57"/>
    <mergeCell ref="B56:L57"/>
    <mergeCell ref="N56:X57"/>
    <mergeCell ref="Z56:AA57"/>
    <mergeCell ref="AD56:AE57"/>
    <mergeCell ref="AG56:AH57"/>
    <mergeCell ref="AJ56:AK57"/>
    <mergeCell ref="AM56:AN57"/>
    <mergeCell ref="AP56:AQ57"/>
    <mergeCell ref="AS56:AT57"/>
    <mergeCell ref="Z53:AA54"/>
    <mergeCell ref="AD53:AE54"/>
    <mergeCell ref="AG53:AH54"/>
    <mergeCell ref="AJ53:AK54"/>
    <mergeCell ref="AM53:AN54"/>
    <mergeCell ref="AS50:AT51"/>
    <mergeCell ref="AV50:AW51"/>
    <mergeCell ref="AY50:AZ51"/>
    <mergeCell ref="BC50:BD51"/>
    <mergeCell ref="BF50:BG51"/>
    <mergeCell ref="BL56:BM57"/>
    <mergeCell ref="BL53:BM54"/>
    <mergeCell ref="AS53:AT54"/>
    <mergeCell ref="AV53:AW54"/>
    <mergeCell ref="AY53:AZ54"/>
    <mergeCell ref="BC53:BD54"/>
    <mergeCell ref="BF53:BG54"/>
    <mergeCell ref="BI53:BJ54"/>
    <mergeCell ref="BI56:BJ57"/>
    <mergeCell ref="BI50:BJ51"/>
    <mergeCell ref="BL50:BM51"/>
    <mergeCell ref="AP53:AQ54"/>
    <mergeCell ref="AP50:AQ51"/>
    <mergeCell ref="Z41:AA42"/>
    <mergeCell ref="AD41:AE42"/>
    <mergeCell ref="AG41:AH42"/>
    <mergeCell ref="AJ41:AK42"/>
    <mergeCell ref="BL47:BM48"/>
    <mergeCell ref="B50:L51"/>
    <mergeCell ref="N50:X51"/>
    <mergeCell ref="Z50:AA51"/>
    <mergeCell ref="AD50:AE51"/>
    <mergeCell ref="AG50:AH51"/>
    <mergeCell ref="AJ50:AK51"/>
    <mergeCell ref="AM50:AN51"/>
    <mergeCell ref="AM47:AN48"/>
    <mergeCell ref="AP47:AQ48"/>
    <mergeCell ref="AS47:AT48"/>
    <mergeCell ref="AV47:AW48"/>
    <mergeCell ref="AY47:AZ48"/>
    <mergeCell ref="BC47:BD48"/>
    <mergeCell ref="B47:L48"/>
    <mergeCell ref="N47:X48"/>
    <mergeCell ref="Z47:AA48"/>
    <mergeCell ref="AD47:AE48"/>
    <mergeCell ref="AG47:AH48"/>
    <mergeCell ref="AJ47:AK48"/>
    <mergeCell ref="AV44:AW45"/>
    <mergeCell ref="AY44:AZ45"/>
    <mergeCell ref="BC44:BD45"/>
    <mergeCell ref="BF44:BG45"/>
    <mergeCell ref="BI44:BJ45"/>
    <mergeCell ref="BL44:BM45"/>
    <mergeCell ref="BL41:BM42"/>
    <mergeCell ref="AS41:AT42"/>
    <mergeCell ref="AV41:AW42"/>
    <mergeCell ref="AY41:AZ42"/>
    <mergeCell ref="BC41:BD42"/>
    <mergeCell ref="BF41:BG42"/>
    <mergeCell ref="BI41:BJ42"/>
    <mergeCell ref="BF47:BG48"/>
    <mergeCell ref="BI47:BJ48"/>
    <mergeCell ref="B35:L36"/>
    <mergeCell ref="N35:X36"/>
    <mergeCell ref="Z35:AA36"/>
    <mergeCell ref="AD35:AE36"/>
    <mergeCell ref="AG35:AH36"/>
    <mergeCell ref="AS38:AT39"/>
    <mergeCell ref="AV38:AW39"/>
    <mergeCell ref="B44:L45"/>
    <mergeCell ref="N44:X45"/>
    <mergeCell ref="Z44:AA45"/>
    <mergeCell ref="AD44:AE45"/>
    <mergeCell ref="AG44:AH45"/>
    <mergeCell ref="AJ44:AK45"/>
    <mergeCell ref="AM44:AN45"/>
    <mergeCell ref="AP44:AQ45"/>
    <mergeCell ref="AS44:AT45"/>
    <mergeCell ref="BC29:BD30"/>
    <mergeCell ref="BF29:BG30"/>
    <mergeCell ref="BI29:BJ30"/>
    <mergeCell ref="B29:L30"/>
    <mergeCell ref="N29:X30"/>
    <mergeCell ref="Z29:AA30"/>
    <mergeCell ref="AM41:AN42"/>
    <mergeCell ref="AP41:AQ42"/>
    <mergeCell ref="AP38:AQ39"/>
    <mergeCell ref="BF35:BG36"/>
    <mergeCell ref="BI35:BJ36"/>
    <mergeCell ref="B38:L39"/>
    <mergeCell ref="N38:X39"/>
    <mergeCell ref="Z38:AA39"/>
    <mergeCell ref="AD38:AE39"/>
    <mergeCell ref="AG38:AH39"/>
    <mergeCell ref="AJ38:AK39"/>
    <mergeCell ref="AM38:AN39"/>
    <mergeCell ref="AM35:AN36"/>
    <mergeCell ref="AP35:AQ36"/>
    <mergeCell ref="AS35:AT36"/>
    <mergeCell ref="AV35:AW36"/>
    <mergeCell ref="B41:L42"/>
    <mergeCell ref="N41:X42"/>
    <mergeCell ref="B32:L33"/>
    <mergeCell ref="N32:X33"/>
    <mergeCell ref="Z32:AA33"/>
    <mergeCell ref="AD32:AE33"/>
    <mergeCell ref="AG32:AH33"/>
    <mergeCell ref="AJ32:AK33"/>
    <mergeCell ref="AM32:AN33"/>
    <mergeCell ref="AP32:AQ33"/>
    <mergeCell ref="AS32:AT33"/>
    <mergeCell ref="BF32:BG33"/>
    <mergeCell ref="AJ35:AK36"/>
    <mergeCell ref="BI38:BJ39"/>
    <mergeCell ref="BL38:BM39"/>
    <mergeCell ref="BI32:BJ33"/>
    <mergeCell ref="BL32:BM33"/>
    <mergeCell ref="BL35:BM36"/>
    <mergeCell ref="BF38:BG39"/>
    <mergeCell ref="AD29:AE30"/>
    <mergeCell ref="AG29:AH30"/>
    <mergeCell ref="AJ29:AK30"/>
    <mergeCell ref="AM29:AN30"/>
    <mergeCell ref="AP29:AQ30"/>
    <mergeCell ref="BL29:BM30"/>
    <mergeCell ref="AS29:AT30"/>
    <mergeCell ref="AV29:AW30"/>
    <mergeCell ref="AY29:AZ30"/>
    <mergeCell ref="AY35:AZ36"/>
    <mergeCell ref="BC35:BD36"/>
    <mergeCell ref="AV32:AW33"/>
    <mergeCell ref="AY32:AZ33"/>
    <mergeCell ref="BC32:BD33"/>
    <mergeCell ref="AY38:AZ39"/>
    <mergeCell ref="BC38:BD39"/>
    <mergeCell ref="BF23:BG24"/>
    <mergeCell ref="BI23:BJ24"/>
    <mergeCell ref="BL23:BM24"/>
    <mergeCell ref="AS23:AT24"/>
    <mergeCell ref="AV23:AW24"/>
    <mergeCell ref="AY23:AZ24"/>
    <mergeCell ref="BC23:BD24"/>
    <mergeCell ref="BI26:BJ27"/>
    <mergeCell ref="BL26:BM27"/>
    <mergeCell ref="AS26:AT27"/>
    <mergeCell ref="AV26:AW27"/>
    <mergeCell ref="AY26:AZ27"/>
    <mergeCell ref="BC26:BD27"/>
    <mergeCell ref="BF26:BG27"/>
    <mergeCell ref="N26:X27"/>
    <mergeCell ref="Z26:AA27"/>
    <mergeCell ref="AD26:AE27"/>
    <mergeCell ref="AG26:AH27"/>
    <mergeCell ref="AJ26:AK27"/>
    <mergeCell ref="AM26:AN27"/>
    <mergeCell ref="AM23:AN24"/>
    <mergeCell ref="AP23:AQ24"/>
    <mergeCell ref="B23:L24"/>
    <mergeCell ref="N23:X24"/>
    <mergeCell ref="Z23:AA24"/>
    <mergeCell ref="AD23:AE24"/>
    <mergeCell ref="AG23:AH24"/>
    <mergeCell ref="AJ23:AK24"/>
    <mergeCell ref="AP26:AQ27"/>
    <mergeCell ref="BR2:CU3"/>
    <mergeCell ref="B142:L143"/>
    <mergeCell ref="B145:L146"/>
    <mergeCell ref="AS17:AT18"/>
    <mergeCell ref="AV17:AW18"/>
    <mergeCell ref="AY17:AZ18"/>
    <mergeCell ref="AY5:AZ14"/>
    <mergeCell ref="B17:L18"/>
    <mergeCell ref="N17:X18"/>
    <mergeCell ref="Z17:AA18"/>
    <mergeCell ref="AD17:AE18"/>
    <mergeCell ref="Z6:AA14"/>
    <mergeCell ref="AG17:AH18"/>
    <mergeCell ref="AV20:AW21"/>
    <mergeCell ref="AY20:AZ21"/>
    <mergeCell ref="BC20:BD21"/>
    <mergeCell ref="BF20:BG21"/>
    <mergeCell ref="BI20:BJ21"/>
    <mergeCell ref="BL20:BM21"/>
    <mergeCell ref="AD2:AZ3"/>
    <mergeCell ref="AJ17:AK18"/>
    <mergeCell ref="AM17:AN18"/>
    <mergeCell ref="AP17:AQ18"/>
    <mergeCell ref="B26:L27"/>
    <mergeCell ref="BC2:BM3"/>
    <mergeCell ref="B20:L21"/>
    <mergeCell ref="N20:X21"/>
    <mergeCell ref="Z20:AA21"/>
    <mergeCell ref="AD20:AE21"/>
    <mergeCell ref="AS20:AT21"/>
    <mergeCell ref="BC17:BD18"/>
    <mergeCell ref="BF17:BG18"/>
    <mergeCell ref="BI17:BJ18"/>
    <mergeCell ref="BL17:BM18"/>
    <mergeCell ref="AG20:AH21"/>
    <mergeCell ref="AJ20:AK21"/>
    <mergeCell ref="AM20:AN21"/>
    <mergeCell ref="AP20:AQ21"/>
    <mergeCell ref="BC5:BD14"/>
    <mergeCell ref="BF5:BG14"/>
    <mergeCell ref="BI5:BJ14"/>
    <mergeCell ref="BL5:BM14"/>
    <mergeCell ref="K4:T9"/>
  </mergeCells>
  <dataValidations count="2">
    <dataValidation type="list" allowBlank="1" showInputMessage="1" showErrorMessage="1" sqref="CB5 CB17 CB29 CB41 CB53 CB65">
      <formula1>"-,Maitrise"</formula1>
    </dataValidation>
    <dataValidation type="list" allowBlank="1" showInputMessage="1" showErrorMessage="1" sqref="BL94:BM95 BL97:BM98 BL100:BM101 BL103:BM104 BL106:BM107 BL109:BM110 BL112:BM113 BL115:BM116 BL118:BM119 BL121:BM122 BL124:BM125 BL127:BM128 BL130:BM131 BL133:BM134 BL136:BM137 BL139:BM140 BL142:BM143 BL145:BM146">
      <formula1>"-,A"</formula1>
    </dataValidation>
  </dataValidation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67</xdr:col>
                    <xdr:colOff>28575</xdr:colOff>
                    <xdr:row>79</xdr:row>
                    <xdr:rowOff>28575</xdr:rowOff>
                  </from>
                  <to>
                    <xdr:col>98</xdr:col>
                    <xdr:colOff>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67</xdr:col>
                    <xdr:colOff>28575</xdr:colOff>
                    <xdr:row>84</xdr:row>
                    <xdr:rowOff>9525</xdr:rowOff>
                  </from>
                  <to>
                    <xdr:col>98</xdr:col>
                    <xdr:colOff>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67</xdr:col>
                    <xdr:colOff>28575</xdr:colOff>
                    <xdr:row>116</xdr:row>
                    <xdr:rowOff>0</xdr:rowOff>
                  </from>
                  <to>
                    <xdr:col>98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67</xdr:col>
                    <xdr:colOff>28575</xdr:colOff>
                    <xdr:row>88</xdr:row>
                    <xdr:rowOff>9525</xdr:rowOff>
                  </from>
                  <to>
                    <xdr:col>98</xdr:col>
                    <xdr:colOff>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67</xdr:col>
                    <xdr:colOff>28575</xdr:colOff>
                    <xdr:row>96</xdr:row>
                    <xdr:rowOff>9525</xdr:rowOff>
                  </from>
                  <to>
                    <xdr:col>98</xdr:col>
                    <xdr:colOff>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67</xdr:col>
                    <xdr:colOff>28575</xdr:colOff>
                    <xdr:row>100</xdr:row>
                    <xdr:rowOff>0</xdr:rowOff>
                  </from>
                  <to>
                    <xdr:col>98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67</xdr:col>
                    <xdr:colOff>28575</xdr:colOff>
                    <xdr:row>92</xdr:row>
                    <xdr:rowOff>9525</xdr:rowOff>
                  </from>
                  <to>
                    <xdr:col>98</xdr:col>
                    <xdr:colOff>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67</xdr:col>
                    <xdr:colOff>28575</xdr:colOff>
                    <xdr:row>104</xdr:row>
                    <xdr:rowOff>9525</xdr:rowOff>
                  </from>
                  <to>
                    <xdr:col>98</xdr:col>
                    <xdr:colOff>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67</xdr:col>
                    <xdr:colOff>28575</xdr:colOff>
                    <xdr:row>108</xdr:row>
                    <xdr:rowOff>0</xdr:rowOff>
                  </from>
                  <to>
                    <xdr:col>98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67</xdr:col>
                    <xdr:colOff>28575</xdr:colOff>
                    <xdr:row>112</xdr:row>
                    <xdr:rowOff>0</xdr:rowOff>
                  </from>
                  <to>
                    <xdr:col>98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67</xdr:col>
                    <xdr:colOff>28575</xdr:colOff>
                    <xdr:row>120</xdr:row>
                    <xdr:rowOff>0</xdr:rowOff>
                  </from>
                  <to>
                    <xdr:col>98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67</xdr:col>
                    <xdr:colOff>28575</xdr:colOff>
                    <xdr:row>124</xdr:row>
                    <xdr:rowOff>9525</xdr:rowOff>
                  </from>
                  <to>
                    <xdr:col>98</xdr:col>
                    <xdr:colOff>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67</xdr:col>
                    <xdr:colOff>28575</xdr:colOff>
                    <xdr:row>128</xdr:row>
                    <xdr:rowOff>0</xdr:rowOff>
                  </from>
                  <to>
                    <xdr:col>98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67</xdr:col>
                    <xdr:colOff>28575</xdr:colOff>
                    <xdr:row>132</xdr:row>
                    <xdr:rowOff>9525</xdr:rowOff>
                  </from>
                  <to>
                    <xdr:col>98</xdr:col>
                    <xdr:colOff>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>
                  <from>
                    <xdr:col>67</xdr:col>
                    <xdr:colOff>28575</xdr:colOff>
                    <xdr:row>136</xdr:row>
                    <xdr:rowOff>9525</xdr:rowOff>
                  </from>
                  <to>
                    <xdr:col>98</xdr:col>
                    <xdr:colOff>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0" name="Check Box 36">
              <controlPr defaultSize="0" autoFill="0" autoLine="0" autoPict="0">
                <anchor moveWithCells="1">
                  <from>
                    <xdr:col>67</xdr:col>
                    <xdr:colOff>28575</xdr:colOff>
                    <xdr:row>140</xdr:row>
                    <xdr:rowOff>9525</xdr:rowOff>
                  </from>
                  <to>
                    <xdr:col>98</xdr:col>
                    <xdr:colOff>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Fill="0" autoLine="0" autoPict="0">
                <anchor moveWithCells="1">
                  <from>
                    <xdr:col>67</xdr:col>
                    <xdr:colOff>28575</xdr:colOff>
                    <xdr:row>144</xdr:row>
                    <xdr:rowOff>0</xdr:rowOff>
                  </from>
                  <to>
                    <xdr:col>98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3:AW89"/>
  <sheetViews>
    <sheetView showRowColHeaders="0" zoomScale="175" zoomScaleNormal="175" workbookViewId="0">
      <selection activeCell="N7" sqref="N7:AW9"/>
    </sheetView>
  </sheetViews>
  <sheetFormatPr baseColWidth="10" defaultColWidth="1.7109375" defaultRowHeight="7.5" customHeight="1" x14ac:dyDescent="0.25"/>
  <sheetData>
    <row r="3" spans="2:49" ht="7.5" customHeight="1" x14ac:dyDescent="0.25">
      <c r="B3" s="222" t="s">
        <v>62</v>
      </c>
      <c r="C3" s="222"/>
      <c r="D3" s="222"/>
      <c r="F3" s="222" t="s">
        <v>60</v>
      </c>
      <c r="G3" s="222"/>
      <c r="H3" s="222"/>
      <c r="I3" s="244" t="s">
        <v>92</v>
      </c>
      <c r="J3" s="222" t="s">
        <v>93</v>
      </c>
      <c r="K3" s="222"/>
      <c r="L3" s="222"/>
      <c r="N3" s="171" t="s">
        <v>127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7.5" customHeight="1" x14ac:dyDescent="0.25">
      <c r="B4" s="222"/>
      <c r="C4" s="222"/>
      <c r="D4" s="222"/>
      <c r="E4" s="7"/>
      <c r="F4" s="222"/>
      <c r="G4" s="222"/>
      <c r="H4" s="222"/>
      <c r="I4" s="244"/>
      <c r="J4" s="222"/>
      <c r="K4" s="222"/>
      <c r="L4" s="222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</row>
    <row r="5" spans="2:49" ht="7.5" customHeight="1" x14ac:dyDescent="0.25">
      <c r="B5" s="224"/>
      <c r="C5" s="224"/>
      <c r="D5" s="224"/>
      <c r="E5" s="7"/>
      <c r="F5" s="224"/>
      <c r="G5" s="224"/>
      <c r="H5" s="224"/>
      <c r="I5" s="244"/>
      <c r="J5" s="224"/>
      <c r="K5" s="224"/>
      <c r="L5" s="22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</row>
    <row r="6" spans="2:49" ht="7.5" customHeight="1" x14ac:dyDescent="0.25">
      <c r="C6" s="7"/>
      <c r="D6" s="7"/>
      <c r="E6" s="7"/>
      <c r="F6" s="7"/>
    </row>
    <row r="7" spans="2:49" ht="7.5" customHeight="1" x14ac:dyDescent="0.25">
      <c r="B7" s="176">
        <v>1</v>
      </c>
      <c r="C7" s="232"/>
      <c r="D7" s="177"/>
      <c r="E7" s="7"/>
      <c r="F7" s="146"/>
      <c r="G7" s="241"/>
      <c r="H7" s="147"/>
      <c r="J7" s="146"/>
      <c r="K7" s="241"/>
      <c r="L7" s="147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</row>
    <row r="8" spans="2:49" ht="7.5" customHeight="1" x14ac:dyDescent="0.25">
      <c r="B8" s="233"/>
      <c r="C8" s="222"/>
      <c r="D8" s="234"/>
      <c r="F8" s="242"/>
      <c r="G8" s="124"/>
      <c r="H8" s="243"/>
      <c r="J8" s="242"/>
      <c r="K8" s="124"/>
      <c r="L8" s="243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</row>
    <row r="9" spans="2:49" ht="7.5" customHeight="1" x14ac:dyDescent="0.25">
      <c r="B9" s="178"/>
      <c r="C9" s="224"/>
      <c r="D9" s="179"/>
      <c r="F9" s="148"/>
      <c r="G9" s="125"/>
      <c r="H9" s="149"/>
      <c r="J9" s="148"/>
      <c r="K9" s="125"/>
      <c r="L9" s="149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</row>
    <row r="11" spans="2:49" ht="7.5" customHeight="1" x14ac:dyDescent="0.25">
      <c r="B11" s="176">
        <v>2</v>
      </c>
      <c r="C11" s="232"/>
      <c r="D11" s="177"/>
      <c r="F11" s="146"/>
      <c r="G11" s="241"/>
      <c r="H11" s="147"/>
      <c r="J11" s="146"/>
      <c r="K11" s="241"/>
      <c r="L11" s="147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</row>
    <row r="12" spans="2:49" ht="7.5" customHeight="1" x14ac:dyDescent="0.25">
      <c r="B12" s="233"/>
      <c r="C12" s="222"/>
      <c r="D12" s="234"/>
      <c r="F12" s="242"/>
      <c r="G12" s="124"/>
      <c r="H12" s="243"/>
      <c r="J12" s="242"/>
      <c r="K12" s="124"/>
      <c r="L12" s="243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</row>
    <row r="13" spans="2:49" ht="7.5" customHeight="1" x14ac:dyDescent="0.25">
      <c r="B13" s="178"/>
      <c r="C13" s="224"/>
      <c r="D13" s="179"/>
      <c r="F13" s="148"/>
      <c r="G13" s="125"/>
      <c r="H13" s="149"/>
      <c r="J13" s="148"/>
      <c r="K13" s="125"/>
      <c r="L13" s="149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</row>
    <row r="15" spans="2:49" ht="7.5" customHeight="1" x14ac:dyDescent="0.25">
      <c r="B15" s="176">
        <v>3</v>
      </c>
      <c r="C15" s="232"/>
      <c r="D15" s="177"/>
      <c r="F15" s="146"/>
      <c r="G15" s="241"/>
      <c r="H15" s="147"/>
      <c r="J15" s="146"/>
      <c r="K15" s="241"/>
      <c r="L15" s="147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</row>
    <row r="16" spans="2:49" ht="7.5" customHeight="1" x14ac:dyDescent="0.25">
      <c r="B16" s="233"/>
      <c r="C16" s="222"/>
      <c r="D16" s="234"/>
      <c r="F16" s="242"/>
      <c r="G16" s="124"/>
      <c r="H16" s="243"/>
      <c r="J16" s="242"/>
      <c r="K16" s="124"/>
      <c r="L16" s="243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</row>
    <row r="17" spans="2:49" ht="7.5" customHeight="1" x14ac:dyDescent="0.25">
      <c r="B17" s="178"/>
      <c r="C17" s="224"/>
      <c r="D17" s="179"/>
      <c r="F17" s="148"/>
      <c r="G17" s="125"/>
      <c r="H17" s="149"/>
      <c r="J17" s="148"/>
      <c r="K17" s="125"/>
      <c r="L17" s="149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</row>
    <row r="19" spans="2:49" ht="7.5" customHeight="1" x14ac:dyDescent="0.25">
      <c r="B19" s="176">
        <v>4</v>
      </c>
      <c r="C19" s="232"/>
      <c r="D19" s="177"/>
      <c r="F19" s="146"/>
      <c r="G19" s="241"/>
      <c r="H19" s="147"/>
      <c r="J19" s="146"/>
      <c r="K19" s="241"/>
      <c r="L19" s="147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</row>
    <row r="20" spans="2:49" ht="7.5" customHeight="1" x14ac:dyDescent="0.25">
      <c r="B20" s="233"/>
      <c r="C20" s="222"/>
      <c r="D20" s="234"/>
      <c r="F20" s="242"/>
      <c r="G20" s="124"/>
      <c r="H20" s="243"/>
      <c r="J20" s="242"/>
      <c r="K20" s="124"/>
      <c r="L20" s="243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</row>
    <row r="21" spans="2:49" ht="7.5" customHeight="1" x14ac:dyDescent="0.25">
      <c r="B21" s="178"/>
      <c r="C21" s="224"/>
      <c r="D21" s="179"/>
      <c r="F21" s="148"/>
      <c r="G21" s="125"/>
      <c r="H21" s="149"/>
      <c r="J21" s="148"/>
      <c r="K21" s="125"/>
      <c r="L21" s="149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</row>
    <row r="23" spans="2:49" ht="7.5" customHeight="1" x14ac:dyDescent="0.25">
      <c r="B23" s="176">
        <v>5</v>
      </c>
      <c r="C23" s="232"/>
      <c r="D23" s="177"/>
      <c r="F23" s="146"/>
      <c r="G23" s="241"/>
      <c r="H23" s="147"/>
      <c r="J23" s="146"/>
      <c r="K23" s="241"/>
      <c r="L23" s="147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</row>
    <row r="24" spans="2:49" ht="7.5" customHeight="1" x14ac:dyDescent="0.25">
      <c r="B24" s="233"/>
      <c r="C24" s="222"/>
      <c r="D24" s="234"/>
      <c r="F24" s="242"/>
      <c r="G24" s="124"/>
      <c r="H24" s="243"/>
      <c r="J24" s="242"/>
      <c r="K24" s="124"/>
      <c r="L24" s="243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</row>
    <row r="25" spans="2:49" ht="7.5" customHeight="1" x14ac:dyDescent="0.25">
      <c r="B25" s="178"/>
      <c r="C25" s="224"/>
      <c r="D25" s="179"/>
      <c r="F25" s="148"/>
      <c r="G25" s="125"/>
      <c r="H25" s="149"/>
      <c r="J25" s="148"/>
      <c r="K25" s="125"/>
      <c r="L25" s="149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</row>
    <row r="27" spans="2:49" ht="7.5" customHeight="1" x14ac:dyDescent="0.25">
      <c r="B27" s="176">
        <v>6</v>
      </c>
      <c r="C27" s="232"/>
      <c r="D27" s="177"/>
      <c r="F27" s="146"/>
      <c r="G27" s="241"/>
      <c r="H27" s="147"/>
      <c r="J27" s="146"/>
      <c r="K27" s="241"/>
      <c r="L27" s="147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</row>
    <row r="28" spans="2:49" ht="7.5" customHeight="1" x14ac:dyDescent="0.25">
      <c r="B28" s="233"/>
      <c r="C28" s="222"/>
      <c r="D28" s="234"/>
      <c r="F28" s="242"/>
      <c r="G28" s="124"/>
      <c r="H28" s="243"/>
      <c r="J28" s="242"/>
      <c r="K28" s="124"/>
      <c r="L28" s="243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</row>
    <row r="29" spans="2:49" ht="7.5" customHeight="1" x14ac:dyDescent="0.25">
      <c r="B29" s="178"/>
      <c r="C29" s="224"/>
      <c r="D29" s="179"/>
      <c r="F29" s="148"/>
      <c r="G29" s="125"/>
      <c r="H29" s="149"/>
      <c r="J29" s="148"/>
      <c r="K29" s="125"/>
      <c r="L29" s="149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</row>
    <row r="31" spans="2:49" ht="7.5" customHeight="1" x14ac:dyDescent="0.25">
      <c r="B31" s="176">
        <v>7</v>
      </c>
      <c r="C31" s="232"/>
      <c r="D31" s="177"/>
      <c r="F31" s="146"/>
      <c r="G31" s="241"/>
      <c r="H31" s="147"/>
      <c r="J31" s="146"/>
      <c r="K31" s="241"/>
      <c r="L31" s="147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</row>
    <row r="32" spans="2:49" ht="7.5" customHeight="1" x14ac:dyDescent="0.25">
      <c r="B32" s="233"/>
      <c r="C32" s="222"/>
      <c r="D32" s="234"/>
      <c r="F32" s="242"/>
      <c r="G32" s="124"/>
      <c r="H32" s="243"/>
      <c r="J32" s="242"/>
      <c r="K32" s="124"/>
      <c r="L32" s="243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</row>
    <row r="33" spans="2:49" ht="7.5" customHeight="1" x14ac:dyDescent="0.25">
      <c r="B33" s="178"/>
      <c r="C33" s="224"/>
      <c r="D33" s="179"/>
      <c r="F33" s="148"/>
      <c r="G33" s="125"/>
      <c r="H33" s="149"/>
      <c r="J33" s="148"/>
      <c r="K33" s="125"/>
      <c r="L33" s="149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</row>
    <row r="35" spans="2:49" ht="7.5" customHeight="1" x14ac:dyDescent="0.25">
      <c r="B35" s="176">
        <v>8</v>
      </c>
      <c r="C35" s="232"/>
      <c r="D35" s="177"/>
      <c r="F35" s="146"/>
      <c r="G35" s="241"/>
      <c r="H35" s="147"/>
      <c r="J35" s="146"/>
      <c r="K35" s="241"/>
      <c r="L35" s="147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</row>
    <row r="36" spans="2:49" ht="7.5" customHeight="1" x14ac:dyDescent="0.25">
      <c r="B36" s="233"/>
      <c r="C36" s="222"/>
      <c r="D36" s="234"/>
      <c r="F36" s="242"/>
      <c r="G36" s="124"/>
      <c r="H36" s="243"/>
      <c r="J36" s="242"/>
      <c r="K36" s="124"/>
      <c r="L36" s="243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</row>
    <row r="37" spans="2:49" ht="7.5" customHeight="1" x14ac:dyDescent="0.25">
      <c r="B37" s="178"/>
      <c r="C37" s="224"/>
      <c r="D37" s="179"/>
      <c r="F37" s="148"/>
      <c r="G37" s="125"/>
      <c r="H37" s="149"/>
      <c r="J37" s="148"/>
      <c r="K37" s="125"/>
      <c r="L37" s="149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</row>
    <row r="39" spans="2:49" ht="7.5" customHeight="1" x14ac:dyDescent="0.25">
      <c r="B39" s="176">
        <v>9</v>
      </c>
      <c r="C39" s="232"/>
      <c r="D39" s="177"/>
      <c r="F39" s="146"/>
      <c r="G39" s="241"/>
      <c r="H39" s="147"/>
      <c r="J39" s="146"/>
      <c r="K39" s="241"/>
      <c r="L39" s="147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</row>
    <row r="40" spans="2:49" ht="7.5" customHeight="1" x14ac:dyDescent="0.25">
      <c r="B40" s="233"/>
      <c r="C40" s="222"/>
      <c r="D40" s="234"/>
      <c r="F40" s="242"/>
      <c r="G40" s="124"/>
      <c r="H40" s="243"/>
      <c r="J40" s="242"/>
      <c r="K40" s="124"/>
      <c r="L40" s="243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</row>
    <row r="41" spans="2:49" ht="7.5" customHeight="1" x14ac:dyDescent="0.25">
      <c r="B41" s="178"/>
      <c r="C41" s="224"/>
      <c r="D41" s="179"/>
      <c r="F41" s="148"/>
      <c r="G41" s="125"/>
      <c r="H41" s="149"/>
      <c r="J41" s="148"/>
      <c r="K41" s="125"/>
      <c r="L41" s="149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</row>
    <row r="43" spans="2:49" ht="7.5" customHeight="1" x14ac:dyDescent="0.25">
      <c r="B43" s="176">
        <v>10</v>
      </c>
      <c r="C43" s="232"/>
      <c r="D43" s="177"/>
      <c r="F43" s="146"/>
      <c r="G43" s="241"/>
      <c r="H43" s="147"/>
      <c r="J43" s="146"/>
      <c r="K43" s="241"/>
      <c r="L43" s="147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</row>
    <row r="44" spans="2:49" ht="7.5" customHeight="1" x14ac:dyDescent="0.25">
      <c r="B44" s="233"/>
      <c r="C44" s="222"/>
      <c r="D44" s="234"/>
      <c r="F44" s="242"/>
      <c r="G44" s="124"/>
      <c r="H44" s="243"/>
      <c r="J44" s="242"/>
      <c r="K44" s="124"/>
      <c r="L44" s="243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</row>
    <row r="45" spans="2:49" ht="7.5" customHeight="1" x14ac:dyDescent="0.25">
      <c r="B45" s="178"/>
      <c r="C45" s="224"/>
      <c r="D45" s="179"/>
      <c r="F45" s="148"/>
      <c r="G45" s="125"/>
      <c r="H45" s="149"/>
      <c r="J45" s="148"/>
      <c r="K45" s="125"/>
      <c r="L45" s="149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</row>
    <row r="47" spans="2:49" ht="7.5" customHeight="1" x14ac:dyDescent="0.25">
      <c r="B47" s="176">
        <v>11</v>
      </c>
      <c r="C47" s="232"/>
      <c r="D47" s="177"/>
      <c r="F47" s="146"/>
      <c r="G47" s="241"/>
      <c r="H47" s="147"/>
      <c r="J47" s="146"/>
      <c r="K47" s="241"/>
      <c r="L47" s="147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</row>
    <row r="48" spans="2:49" ht="7.5" customHeight="1" x14ac:dyDescent="0.25">
      <c r="B48" s="233"/>
      <c r="C48" s="222"/>
      <c r="D48" s="234"/>
      <c r="F48" s="242"/>
      <c r="G48" s="124"/>
      <c r="H48" s="243"/>
      <c r="J48" s="242"/>
      <c r="K48" s="124"/>
      <c r="L48" s="243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</row>
    <row r="49" spans="2:49" ht="7.5" customHeight="1" x14ac:dyDescent="0.25">
      <c r="B49" s="178"/>
      <c r="C49" s="224"/>
      <c r="D49" s="179"/>
      <c r="F49" s="148"/>
      <c r="G49" s="125"/>
      <c r="H49" s="149"/>
      <c r="J49" s="148"/>
      <c r="K49" s="125"/>
      <c r="L49" s="149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</row>
    <row r="51" spans="2:49" ht="7.5" customHeight="1" x14ac:dyDescent="0.25">
      <c r="B51" s="176">
        <v>12</v>
      </c>
      <c r="C51" s="232"/>
      <c r="D51" s="177"/>
      <c r="F51" s="146"/>
      <c r="G51" s="241"/>
      <c r="H51" s="147"/>
      <c r="J51" s="146"/>
      <c r="K51" s="241"/>
      <c r="L51" s="147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</row>
    <row r="52" spans="2:49" ht="7.5" customHeight="1" x14ac:dyDescent="0.25">
      <c r="B52" s="233"/>
      <c r="C52" s="222"/>
      <c r="D52" s="234"/>
      <c r="F52" s="242"/>
      <c r="G52" s="124"/>
      <c r="H52" s="243"/>
      <c r="J52" s="242"/>
      <c r="K52" s="124"/>
      <c r="L52" s="243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</row>
    <row r="53" spans="2:49" ht="7.5" customHeight="1" x14ac:dyDescent="0.25">
      <c r="B53" s="178"/>
      <c r="C53" s="224"/>
      <c r="D53" s="179"/>
      <c r="F53" s="148"/>
      <c r="G53" s="125"/>
      <c r="H53" s="149"/>
      <c r="J53" s="148"/>
      <c r="K53" s="125"/>
      <c r="L53" s="149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</row>
    <row r="55" spans="2:49" ht="7.5" customHeight="1" x14ac:dyDescent="0.25">
      <c r="B55" s="176">
        <v>13</v>
      </c>
      <c r="C55" s="232"/>
      <c r="D55" s="177"/>
      <c r="F55" s="146"/>
      <c r="G55" s="241"/>
      <c r="H55" s="147"/>
      <c r="J55" s="146"/>
      <c r="K55" s="241"/>
      <c r="L55" s="147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</row>
    <row r="56" spans="2:49" ht="7.5" customHeight="1" x14ac:dyDescent="0.25">
      <c r="B56" s="233"/>
      <c r="C56" s="222"/>
      <c r="D56" s="234"/>
      <c r="F56" s="242"/>
      <c r="G56" s="124"/>
      <c r="H56" s="243"/>
      <c r="J56" s="242"/>
      <c r="K56" s="124"/>
      <c r="L56" s="243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</row>
    <row r="57" spans="2:49" ht="7.5" customHeight="1" x14ac:dyDescent="0.25">
      <c r="B57" s="178"/>
      <c r="C57" s="224"/>
      <c r="D57" s="179"/>
      <c r="F57" s="148"/>
      <c r="G57" s="125"/>
      <c r="H57" s="149"/>
      <c r="J57" s="148"/>
      <c r="K57" s="125"/>
      <c r="L57" s="14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</row>
    <row r="59" spans="2:49" ht="7.5" customHeight="1" x14ac:dyDescent="0.25">
      <c r="B59" s="176">
        <v>14</v>
      </c>
      <c r="C59" s="232"/>
      <c r="D59" s="177"/>
      <c r="F59" s="146"/>
      <c r="G59" s="241"/>
      <c r="H59" s="147"/>
      <c r="J59" s="146"/>
      <c r="K59" s="241"/>
      <c r="L59" s="147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</row>
    <row r="60" spans="2:49" ht="7.5" customHeight="1" x14ac:dyDescent="0.25">
      <c r="B60" s="233"/>
      <c r="C60" s="222"/>
      <c r="D60" s="234"/>
      <c r="F60" s="242"/>
      <c r="G60" s="124"/>
      <c r="H60" s="243"/>
      <c r="J60" s="242"/>
      <c r="K60" s="124"/>
      <c r="L60" s="243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</row>
    <row r="61" spans="2:49" ht="7.5" customHeight="1" x14ac:dyDescent="0.25">
      <c r="B61" s="178"/>
      <c r="C61" s="224"/>
      <c r="D61" s="179"/>
      <c r="F61" s="148"/>
      <c r="G61" s="125"/>
      <c r="H61" s="149"/>
      <c r="J61" s="148"/>
      <c r="K61" s="125"/>
      <c r="L61" s="14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</row>
    <row r="63" spans="2:49" ht="7.5" customHeight="1" x14ac:dyDescent="0.25">
      <c r="B63" s="176">
        <v>15</v>
      </c>
      <c r="C63" s="232"/>
      <c r="D63" s="177"/>
      <c r="F63" s="146"/>
      <c r="G63" s="241"/>
      <c r="H63" s="147"/>
      <c r="J63" s="146"/>
      <c r="K63" s="241"/>
      <c r="L63" s="147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</row>
    <row r="64" spans="2:49" ht="7.5" customHeight="1" x14ac:dyDescent="0.25">
      <c r="B64" s="233"/>
      <c r="C64" s="222"/>
      <c r="D64" s="234"/>
      <c r="F64" s="242"/>
      <c r="G64" s="124"/>
      <c r="H64" s="243"/>
      <c r="J64" s="242"/>
      <c r="K64" s="124"/>
      <c r="L64" s="243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</row>
    <row r="65" spans="2:49" ht="7.5" customHeight="1" x14ac:dyDescent="0.25">
      <c r="B65" s="178"/>
      <c r="C65" s="224"/>
      <c r="D65" s="179"/>
      <c r="F65" s="148"/>
      <c r="G65" s="125"/>
      <c r="H65" s="149"/>
      <c r="J65" s="148"/>
      <c r="K65" s="125"/>
      <c r="L65" s="14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</row>
    <row r="67" spans="2:49" ht="7.5" customHeight="1" x14ac:dyDescent="0.25">
      <c r="B67" s="176">
        <v>16</v>
      </c>
      <c r="C67" s="232"/>
      <c r="D67" s="177"/>
      <c r="F67" s="146"/>
      <c r="G67" s="241"/>
      <c r="H67" s="147"/>
      <c r="J67" s="146"/>
      <c r="K67" s="241"/>
      <c r="L67" s="147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</row>
    <row r="68" spans="2:49" ht="7.5" customHeight="1" x14ac:dyDescent="0.25">
      <c r="B68" s="233"/>
      <c r="C68" s="222"/>
      <c r="D68" s="234"/>
      <c r="F68" s="242"/>
      <c r="G68" s="124"/>
      <c r="H68" s="243"/>
      <c r="J68" s="242"/>
      <c r="K68" s="124"/>
      <c r="L68" s="243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</row>
    <row r="69" spans="2:49" ht="7.5" customHeight="1" x14ac:dyDescent="0.25">
      <c r="B69" s="178"/>
      <c r="C69" s="224"/>
      <c r="D69" s="179"/>
      <c r="F69" s="148"/>
      <c r="G69" s="125"/>
      <c r="H69" s="149"/>
      <c r="J69" s="148"/>
      <c r="K69" s="125"/>
      <c r="L69" s="14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</row>
    <row r="71" spans="2:49" ht="7.5" customHeight="1" x14ac:dyDescent="0.25">
      <c r="B71" s="176">
        <v>17</v>
      </c>
      <c r="C71" s="232"/>
      <c r="D71" s="177"/>
      <c r="F71" s="146"/>
      <c r="G71" s="241"/>
      <c r="H71" s="147"/>
      <c r="J71" s="146"/>
      <c r="K71" s="241"/>
      <c r="L71" s="147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</row>
    <row r="72" spans="2:49" ht="7.5" customHeight="1" x14ac:dyDescent="0.25">
      <c r="B72" s="233"/>
      <c r="C72" s="222"/>
      <c r="D72" s="234"/>
      <c r="F72" s="242"/>
      <c r="G72" s="124"/>
      <c r="H72" s="243"/>
      <c r="J72" s="242"/>
      <c r="K72" s="124"/>
      <c r="L72" s="243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</row>
    <row r="73" spans="2:49" ht="7.5" customHeight="1" x14ac:dyDescent="0.25">
      <c r="B73" s="178"/>
      <c r="C73" s="224"/>
      <c r="D73" s="179"/>
      <c r="F73" s="148"/>
      <c r="G73" s="125"/>
      <c r="H73" s="149"/>
      <c r="J73" s="148"/>
      <c r="K73" s="125"/>
      <c r="L73" s="14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</row>
    <row r="75" spans="2:49" ht="7.5" customHeight="1" x14ac:dyDescent="0.25">
      <c r="B75" s="176">
        <v>18</v>
      </c>
      <c r="C75" s="232"/>
      <c r="D75" s="177"/>
      <c r="F75" s="146"/>
      <c r="G75" s="241"/>
      <c r="H75" s="147"/>
      <c r="J75" s="146"/>
      <c r="K75" s="241"/>
      <c r="L75" s="147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</row>
    <row r="76" spans="2:49" ht="7.5" customHeight="1" x14ac:dyDescent="0.25">
      <c r="B76" s="233"/>
      <c r="C76" s="222"/>
      <c r="D76" s="234"/>
      <c r="F76" s="242"/>
      <c r="G76" s="124"/>
      <c r="H76" s="243"/>
      <c r="J76" s="242"/>
      <c r="K76" s="124"/>
      <c r="L76" s="243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</row>
    <row r="77" spans="2:49" ht="7.5" customHeight="1" x14ac:dyDescent="0.25">
      <c r="B77" s="178"/>
      <c r="C77" s="224"/>
      <c r="D77" s="179"/>
      <c r="F77" s="148"/>
      <c r="G77" s="125"/>
      <c r="H77" s="149"/>
      <c r="J77" s="148"/>
      <c r="K77" s="125"/>
      <c r="L77" s="14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</row>
    <row r="79" spans="2:49" ht="7.5" customHeight="1" x14ac:dyDescent="0.25">
      <c r="B79" s="176">
        <v>19</v>
      </c>
      <c r="C79" s="232"/>
      <c r="D79" s="177"/>
      <c r="F79" s="146"/>
      <c r="G79" s="241"/>
      <c r="H79" s="147"/>
      <c r="J79" s="146"/>
      <c r="K79" s="241"/>
      <c r="L79" s="147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</row>
    <row r="80" spans="2:49" ht="7.5" customHeight="1" x14ac:dyDescent="0.25">
      <c r="B80" s="233"/>
      <c r="C80" s="222"/>
      <c r="D80" s="234"/>
      <c r="F80" s="242"/>
      <c r="G80" s="124"/>
      <c r="H80" s="243"/>
      <c r="J80" s="242"/>
      <c r="K80" s="124"/>
      <c r="L80" s="243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</row>
    <row r="81" spans="2:49" ht="7.5" customHeight="1" x14ac:dyDescent="0.25">
      <c r="B81" s="178"/>
      <c r="C81" s="224"/>
      <c r="D81" s="179"/>
      <c r="F81" s="148"/>
      <c r="G81" s="125"/>
      <c r="H81" s="149"/>
      <c r="J81" s="148"/>
      <c r="K81" s="125"/>
      <c r="L81" s="14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</row>
    <row r="83" spans="2:49" ht="7.5" customHeight="1" x14ac:dyDescent="0.25">
      <c r="B83" s="176">
        <v>20</v>
      </c>
      <c r="C83" s="232"/>
      <c r="D83" s="177"/>
      <c r="F83" s="146"/>
      <c r="G83" s="241"/>
      <c r="H83" s="147"/>
      <c r="J83" s="146"/>
      <c r="K83" s="241"/>
      <c r="L83" s="147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</row>
    <row r="84" spans="2:49" ht="7.5" customHeight="1" x14ac:dyDescent="0.25">
      <c r="B84" s="233"/>
      <c r="C84" s="222"/>
      <c r="D84" s="234"/>
      <c r="F84" s="242"/>
      <c r="G84" s="124"/>
      <c r="H84" s="243"/>
      <c r="J84" s="242"/>
      <c r="K84" s="124"/>
      <c r="L84" s="243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</row>
    <row r="85" spans="2:49" ht="7.5" customHeight="1" x14ac:dyDescent="0.25">
      <c r="B85" s="178"/>
      <c r="C85" s="224"/>
      <c r="D85" s="179"/>
      <c r="F85" s="148"/>
      <c r="G85" s="125"/>
      <c r="H85" s="149"/>
      <c r="J85" s="148"/>
      <c r="K85" s="125"/>
      <c r="L85" s="14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</row>
    <row r="87" spans="2:49" ht="7.5" customHeight="1" x14ac:dyDescent="0.25">
      <c r="B87" s="176" t="s">
        <v>9</v>
      </c>
      <c r="C87" s="232"/>
      <c r="D87" s="177"/>
      <c r="F87" s="245">
        <f>F83+F79+F75+F71+F67+F63+F59+F55+F51+F47+F43+F39+F35+F31+F27+F23+F19+F15+F11+F7</f>
        <v>0</v>
      </c>
      <c r="G87" s="246"/>
      <c r="H87" s="247"/>
    </row>
    <row r="88" spans="2:49" ht="7.5" customHeight="1" x14ac:dyDescent="0.25">
      <c r="B88" s="233"/>
      <c r="C88" s="222"/>
      <c r="D88" s="234"/>
      <c r="F88" s="248"/>
      <c r="G88" s="249"/>
      <c r="H88" s="250"/>
    </row>
    <row r="89" spans="2:49" ht="7.5" customHeight="1" x14ac:dyDescent="0.25">
      <c r="B89" s="178"/>
      <c r="C89" s="224"/>
      <c r="D89" s="179"/>
      <c r="F89" s="251"/>
      <c r="G89" s="252"/>
      <c r="H89" s="253"/>
    </row>
  </sheetData>
  <sheetProtection sheet="1" objects="1" scenarios="1" selectLockedCells="1"/>
  <customSheetViews>
    <customSheetView guid="{06AAA7C2-3293-4B58-B4C9-CC8FD6FA4C78}" scale="190" showPageBreaks="1">
      <selection activeCell="N7" sqref="N7:AW9"/>
      <pageMargins left="0.7" right="0.7" top="0.75" bottom="0.75" header="0.3" footer="0.3"/>
      <pageSetup paperSize="9" orientation="portrait" r:id="rId1"/>
    </customSheetView>
  </customSheetViews>
  <mergeCells count="87">
    <mergeCell ref="N79:AW81"/>
    <mergeCell ref="N83:AW85"/>
    <mergeCell ref="B87:D89"/>
    <mergeCell ref="N59:AW61"/>
    <mergeCell ref="N63:AW65"/>
    <mergeCell ref="N67:AW69"/>
    <mergeCell ref="N71:AW73"/>
    <mergeCell ref="N75:AW77"/>
    <mergeCell ref="F75:H77"/>
    <mergeCell ref="J75:L77"/>
    <mergeCell ref="F79:H81"/>
    <mergeCell ref="J79:L81"/>
    <mergeCell ref="F83:H85"/>
    <mergeCell ref="J83:L85"/>
    <mergeCell ref="F63:H65"/>
    <mergeCell ref="J63:L65"/>
    <mergeCell ref="I3:I5"/>
    <mergeCell ref="F87:H89"/>
    <mergeCell ref="N3:AW5"/>
    <mergeCell ref="N7:AW9"/>
    <mergeCell ref="N11:AW13"/>
    <mergeCell ref="N15:AW17"/>
    <mergeCell ref="N19:AW21"/>
    <mergeCell ref="N23:AW25"/>
    <mergeCell ref="N27:AW29"/>
    <mergeCell ref="N31:AW33"/>
    <mergeCell ref="N35:AW37"/>
    <mergeCell ref="N39:AW41"/>
    <mergeCell ref="N43:AW45"/>
    <mergeCell ref="N47:AW49"/>
    <mergeCell ref="N51:AW53"/>
    <mergeCell ref="N55:AW57"/>
    <mergeCell ref="F67:H69"/>
    <mergeCell ref="J67:L69"/>
    <mergeCell ref="F71:H73"/>
    <mergeCell ref="J71:L73"/>
    <mergeCell ref="F51:H53"/>
    <mergeCell ref="J51:L53"/>
    <mergeCell ref="F55:H57"/>
    <mergeCell ref="J55:L57"/>
    <mergeCell ref="F59:H61"/>
    <mergeCell ref="J59:L61"/>
    <mergeCell ref="F39:H41"/>
    <mergeCell ref="J39:L41"/>
    <mergeCell ref="F43:H45"/>
    <mergeCell ref="J43:L45"/>
    <mergeCell ref="F47:H49"/>
    <mergeCell ref="J47:L49"/>
    <mergeCell ref="F27:H29"/>
    <mergeCell ref="J27:L29"/>
    <mergeCell ref="F31:H33"/>
    <mergeCell ref="J31:L33"/>
    <mergeCell ref="F35:H37"/>
    <mergeCell ref="J35:L37"/>
    <mergeCell ref="B75:D77"/>
    <mergeCell ref="B79:D81"/>
    <mergeCell ref="B83:D85"/>
    <mergeCell ref="F3:H5"/>
    <mergeCell ref="J3:L5"/>
    <mergeCell ref="F7:H9"/>
    <mergeCell ref="J7:L9"/>
    <mergeCell ref="F11:H13"/>
    <mergeCell ref="J11:L13"/>
    <mergeCell ref="F15:H17"/>
    <mergeCell ref="J15:L17"/>
    <mergeCell ref="F19:H21"/>
    <mergeCell ref="J19:L21"/>
    <mergeCell ref="F23:H25"/>
    <mergeCell ref="J23:L25"/>
    <mergeCell ref="B43:D45"/>
    <mergeCell ref="B55:D57"/>
    <mergeCell ref="B59:D61"/>
    <mergeCell ref="B67:D69"/>
    <mergeCell ref="B71:D73"/>
    <mergeCell ref="B63:D65"/>
    <mergeCell ref="B51:D53"/>
    <mergeCell ref="B19:D21"/>
    <mergeCell ref="B23:D25"/>
    <mergeCell ref="B27:D29"/>
    <mergeCell ref="B31:D33"/>
    <mergeCell ref="B35:D37"/>
    <mergeCell ref="B47:D49"/>
    <mergeCell ref="B7:D9"/>
    <mergeCell ref="B3:D5"/>
    <mergeCell ref="B11:D13"/>
    <mergeCell ref="B15:D17"/>
    <mergeCell ref="B39:D4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AU95"/>
  <sheetViews>
    <sheetView showRowColHeaders="0" zoomScale="175" zoomScaleNormal="175" workbookViewId="0">
      <selection activeCell="P9" sqref="P9:Q10"/>
    </sheetView>
  </sheetViews>
  <sheetFormatPr baseColWidth="10" defaultColWidth="1.7109375" defaultRowHeight="7.5" customHeight="1" x14ac:dyDescent="0.15"/>
  <cols>
    <col min="1" max="16384" width="1.7109375" style="8"/>
  </cols>
  <sheetData>
    <row r="2" spans="2:47" ht="7.5" customHeight="1" x14ac:dyDescent="0.25">
      <c r="B2" s="58" t="s">
        <v>130</v>
      </c>
      <c r="C2" s="58"/>
      <c r="D2" s="58"/>
      <c r="E2" s="58"/>
      <c r="F2" s="261"/>
      <c r="G2" s="261"/>
      <c r="H2" s="261"/>
      <c r="I2" s="261"/>
      <c r="J2" s="261"/>
    </row>
    <row r="3" spans="2:47" ht="7.5" customHeight="1" x14ac:dyDescent="0.15"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6"/>
    </row>
    <row r="4" spans="2:47" ht="7.5" customHeight="1" x14ac:dyDescent="0.15">
      <c r="B4" s="277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9"/>
    </row>
    <row r="5" spans="2:47" ht="7.5" customHeight="1" x14ac:dyDescent="0.15">
      <c r="B5" s="280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2"/>
    </row>
    <row r="7" spans="2:47" ht="7.5" customHeight="1" x14ac:dyDescent="0.15">
      <c r="P7" s="56" t="s">
        <v>11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K7" s="56" t="s">
        <v>12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9" spans="2:47" ht="7.5" customHeight="1" x14ac:dyDescent="0.15">
      <c r="M9" s="262" t="s">
        <v>112</v>
      </c>
      <c r="N9" s="262"/>
      <c r="P9" s="210" t="s">
        <v>91</v>
      </c>
      <c r="Q9" s="210"/>
      <c r="S9" s="210" t="s">
        <v>91</v>
      </c>
      <c r="T9" s="210"/>
      <c r="V9" s="210"/>
      <c r="W9" s="210"/>
      <c r="Y9" s="210"/>
      <c r="Z9" s="210"/>
      <c r="AB9" s="210"/>
      <c r="AC9" s="210"/>
      <c r="AE9" s="210"/>
      <c r="AF9" s="210"/>
      <c r="AK9" s="210"/>
      <c r="AL9" s="210"/>
      <c r="AN9" s="210"/>
      <c r="AO9" s="210"/>
      <c r="AQ9" s="210"/>
      <c r="AR9" s="210"/>
      <c r="AT9" s="210"/>
      <c r="AU9" s="210"/>
    </row>
    <row r="10" spans="2:47" ht="7.5" customHeight="1" x14ac:dyDescent="0.15">
      <c r="M10" s="263"/>
      <c r="N10" s="263"/>
      <c r="P10" s="89"/>
      <c r="Q10" s="89"/>
      <c r="S10" s="89"/>
      <c r="T10" s="89"/>
      <c r="V10" s="89"/>
      <c r="W10" s="89"/>
      <c r="Y10" s="89"/>
      <c r="Z10" s="89"/>
      <c r="AB10" s="89"/>
      <c r="AC10" s="89"/>
      <c r="AE10" s="89"/>
      <c r="AF10" s="89"/>
      <c r="AK10" s="89"/>
      <c r="AL10" s="89"/>
      <c r="AN10" s="89"/>
      <c r="AO10" s="89"/>
      <c r="AQ10" s="89"/>
      <c r="AR10" s="89"/>
      <c r="AT10" s="89"/>
      <c r="AU10" s="89"/>
    </row>
    <row r="11" spans="2:47" ht="7.5" customHeight="1" x14ac:dyDescent="0.15">
      <c r="B11" s="57" t="s">
        <v>133</v>
      </c>
      <c r="C11" s="57"/>
      <c r="D11" s="57"/>
      <c r="E11" s="57"/>
      <c r="F11" s="12"/>
      <c r="G11" s="12"/>
      <c r="H11" s="12"/>
    </row>
    <row r="12" spans="2:47" ht="7.5" customHeight="1" x14ac:dyDescent="0.15">
      <c r="B12" s="94"/>
      <c r="C12" s="95"/>
      <c r="D12" s="95"/>
      <c r="E12" s="95"/>
      <c r="F12" s="95"/>
      <c r="G12" s="95"/>
      <c r="H12" s="95"/>
      <c r="I12" s="95"/>
      <c r="J12" s="96"/>
      <c r="M12" s="270">
        <f>P12+S12+V12+Y12+AB12+AE12-AK12-AN12-AQ12-AT12</f>
        <v>0</v>
      </c>
      <c r="N12" s="271"/>
      <c r="P12" s="117">
        <f>IF(P9="FOR",mod_for,IF(P9="DEX",mod_dex,IF(P9="CON",mod_con,IF(P9="SAG",mod_sag,IF(P9="INT",mod_int,IF(P9="CHA",mod_cha,0))))))</f>
        <v>0</v>
      </c>
      <c r="Q12" s="118"/>
      <c r="S12" s="117">
        <f>IF(S9="Maitrise",maitrise,0)</f>
        <v>0</v>
      </c>
      <c r="T12" s="118"/>
      <c r="V12" s="85"/>
      <c r="W12" s="87"/>
      <c r="Y12" s="85"/>
      <c r="Z12" s="87"/>
      <c r="AB12" s="85"/>
      <c r="AC12" s="87"/>
      <c r="AE12" s="85"/>
      <c r="AF12" s="87"/>
      <c r="AK12" s="85"/>
      <c r="AL12" s="87"/>
      <c r="AN12" s="85"/>
      <c r="AO12" s="87"/>
      <c r="AQ12" s="85"/>
      <c r="AR12" s="87"/>
      <c r="AT12" s="85"/>
      <c r="AU12" s="87"/>
    </row>
    <row r="13" spans="2:47" ht="7.5" customHeight="1" x14ac:dyDescent="0.15">
      <c r="B13" s="97"/>
      <c r="C13" s="98"/>
      <c r="D13" s="98"/>
      <c r="E13" s="98"/>
      <c r="F13" s="98"/>
      <c r="G13" s="98"/>
      <c r="H13" s="98"/>
      <c r="I13" s="98"/>
      <c r="J13" s="99"/>
      <c r="M13" s="272"/>
      <c r="N13" s="273"/>
      <c r="P13" s="119"/>
      <c r="Q13" s="120"/>
      <c r="S13" s="119"/>
      <c r="T13" s="120"/>
      <c r="V13" s="88"/>
      <c r="W13" s="90"/>
      <c r="Y13" s="88"/>
      <c r="Z13" s="90"/>
      <c r="AB13" s="88"/>
      <c r="AC13" s="90"/>
      <c r="AE13" s="88"/>
      <c r="AF13" s="90"/>
      <c r="AK13" s="88"/>
      <c r="AL13" s="90"/>
      <c r="AN13" s="88"/>
      <c r="AO13" s="90"/>
      <c r="AQ13" s="88"/>
      <c r="AR13" s="90"/>
      <c r="AT13" s="88"/>
      <c r="AU13" s="90"/>
    </row>
    <row r="14" spans="2:47" ht="7.5" customHeight="1" x14ac:dyDescent="0.15">
      <c r="B14" s="264"/>
      <c r="C14" s="265"/>
      <c r="D14" s="265"/>
      <c r="E14" s="265"/>
      <c r="F14" s="265"/>
      <c r="G14" s="265"/>
      <c r="H14" s="265"/>
      <c r="I14" s="265"/>
      <c r="J14" s="266"/>
    </row>
    <row r="15" spans="2:47" ht="7.5" customHeight="1" x14ac:dyDescent="0.15">
      <c r="B15" s="264"/>
      <c r="C15" s="265"/>
      <c r="D15" s="265"/>
      <c r="E15" s="265"/>
      <c r="F15" s="265"/>
      <c r="G15" s="265"/>
      <c r="H15" s="265"/>
      <c r="I15" s="265"/>
      <c r="J15" s="266"/>
      <c r="M15" s="262" t="s">
        <v>113</v>
      </c>
      <c r="N15" s="262"/>
      <c r="P15" s="210" t="s">
        <v>91</v>
      </c>
      <c r="Q15" s="210"/>
      <c r="S15" s="210" t="s">
        <v>91</v>
      </c>
      <c r="T15" s="210"/>
      <c r="V15" s="210"/>
      <c r="W15" s="210"/>
      <c r="Y15" s="210"/>
      <c r="Z15" s="210"/>
      <c r="AB15" s="210"/>
      <c r="AC15" s="210"/>
      <c r="AE15" s="210"/>
      <c r="AF15" s="210"/>
      <c r="AK15" s="210"/>
      <c r="AL15" s="210"/>
      <c r="AN15" s="210"/>
      <c r="AO15" s="210"/>
      <c r="AQ15" s="210"/>
      <c r="AR15" s="210"/>
      <c r="AT15" s="210"/>
      <c r="AU15" s="210"/>
    </row>
    <row r="16" spans="2:47" ht="7.5" customHeight="1" x14ac:dyDescent="0.15">
      <c r="B16" s="264"/>
      <c r="C16" s="265"/>
      <c r="D16" s="265"/>
      <c r="E16" s="265"/>
      <c r="F16" s="265"/>
      <c r="G16" s="265"/>
      <c r="H16" s="265"/>
      <c r="I16" s="265"/>
      <c r="J16" s="266"/>
      <c r="M16" s="263"/>
      <c r="N16" s="263"/>
      <c r="P16" s="89"/>
      <c r="Q16" s="89"/>
      <c r="S16" s="89"/>
      <c r="T16" s="89"/>
      <c r="V16" s="89"/>
      <c r="W16" s="89"/>
      <c r="Y16" s="89"/>
      <c r="Z16" s="89"/>
      <c r="AB16" s="89"/>
      <c r="AC16" s="89"/>
      <c r="AE16" s="89"/>
      <c r="AF16" s="89"/>
      <c r="AK16" s="89"/>
      <c r="AL16" s="89"/>
      <c r="AN16" s="89"/>
      <c r="AO16" s="89"/>
      <c r="AQ16" s="89"/>
      <c r="AR16" s="89"/>
      <c r="AT16" s="89"/>
      <c r="AU16" s="89"/>
    </row>
    <row r="17" spans="2:47" ht="7.5" customHeight="1" x14ac:dyDescent="0.15">
      <c r="B17" s="264"/>
      <c r="C17" s="265"/>
      <c r="D17" s="265"/>
      <c r="E17" s="265"/>
      <c r="F17" s="265"/>
      <c r="G17" s="265"/>
      <c r="H17" s="265"/>
      <c r="I17" s="265"/>
      <c r="J17" s="266"/>
    </row>
    <row r="18" spans="2:47" ht="7.5" customHeight="1" x14ac:dyDescent="0.15">
      <c r="B18" s="264"/>
      <c r="C18" s="265"/>
      <c r="D18" s="265"/>
      <c r="E18" s="265"/>
      <c r="F18" s="265"/>
      <c r="G18" s="265"/>
      <c r="H18" s="265"/>
      <c r="I18" s="265"/>
      <c r="J18" s="266"/>
      <c r="K18" s="28"/>
      <c r="L18" s="28"/>
      <c r="M18" s="270">
        <f>P18+S18+V18+Y18+AB18+AE18-AK18-AN18-AQ18-AT18</f>
        <v>0</v>
      </c>
      <c r="N18" s="271"/>
      <c r="P18" s="117">
        <f>IF(P15="FOR",mod_for,IF(P15="DEX",mod_dex,IF(P15="CON",mod_con,IF(P15="SAG",mod_sag,IF(P15="INT",mod_int,IF(P15="CHA",mod_cha,0))))))</f>
        <v>0</v>
      </c>
      <c r="Q18" s="118"/>
      <c r="S18" s="117">
        <f>IF(S15="Maitrise",maitrise,0)</f>
        <v>0</v>
      </c>
      <c r="T18" s="118"/>
      <c r="V18" s="85"/>
      <c r="W18" s="87"/>
      <c r="Y18" s="85"/>
      <c r="Z18" s="87"/>
      <c r="AB18" s="85"/>
      <c r="AC18" s="87"/>
      <c r="AE18" s="85"/>
      <c r="AF18" s="87"/>
      <c r="AK18" s="85"/>
      <c r="AL18" s="87"/>
      <c r="AN18" s="85"/>
      <c r="AO18" s="87"/>
      <c r="AQ18" s="85"/>
      <c r="AR18" s="87"/>
      <c r="AT18" s="85"/>
      <c r="AU18" s="87"/>
    </row>
    <row r="19" spans="2:47" ht="7.5" customHeight="1" x14ac:dyDescent="0.15">
      <c r="B19" s="267"/>
      <c r="C19" s="268"/>
      <c r="D19" s="268"/>
      <c r="E19" s="268"/>
      <c r="F19" s="268"/>
      <c r="G19" s="268"/>
      <c r="H19" s="268"/>
      <c r="I19" s="268"/>
      <c r="J19" s="269"/>
      <c r="K19" s="28"/>
      <c r="L19" s="28"/>
      <c r="M19" s="272"/>
      <c r="N19" s="273"/>
      <c r="P19" s="119"/>
      <c r="Q19" s="120"/>
      <c r="S19" s="119"/>
      <c r="T19" s="120"/>
      <c r="V19" s="88"/>
      <c r="W19" s="90"/>
      <c r="Y19" s="88"/>
      <c r="Z19" s="90"/>
      <c r="AB19" s="88"/>
      <c r="AC19" s="90"/>
      <c r="AE19" s="88"/>
      <c r="AF19" s="90"/>
      <c r="AK19" s="88"/>
      <c r="AL19" s="90"/>
      <c r="AN19" s="88"/>
      <c r="AO19" s="90"/>
      <c r="AQ19" s="88"/>
      <c r="AR19" s="90"/>
      <c r="AT19" s="88"/>
      <c r="AU19" s="90"/>
    </row>
    <row r="20" spans="2:47" ht="7.5" customHeight="1" x14ac:dyDescent="0.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2:47" ht="7.5" customHeight="1" x14ac:dyDescent="0.15">
      <c r="B21" s="57" t="s">
        <v>89</v>
      </c>
      <c r="C21" s="57"/>
      <c r="D21" s="57"/>
      <c r="E21" s="57"/>
    </row>
    <row r="22" spans="2:47" ht="7.5" customHeight="1" x14ac:dyDescent="0.1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</row>
    <row r="23" spans="2:47" ht="7.5" customHeight="1" x14ac:dyDescent="0.15"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</row>
    <row r="25" spans="2:47" ht="7.5" customHeight="1" x14ac:dyDescent="0.15">
      <c r="P25" s="56" t="s">
        <v>11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K25" s="56" t="s">
        <v>12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7" spans="2:47" ht="7.5" customHeight="1" x14ac:dyDescent="0.15">
      <c r="M27" s="262" t="s">
        <v>112</v>
      </c>
      <c r="N27" s="262"/>
      <c r="P27" s="210" t="s">
        <v>48</v>
      </c>
      <c r="Q27" s="210"/>
      <c r="S27" s="210" t="s">
        <v>91</v>
      </c>
      <c r="T27" s="210"/>
      <c r="V27" s="210"/>
      <c r="W27" s="210"/>
      <c r="Y27" s="210"/>
      <c r="Z27" s="210"/>
      <c r="AB27" s="210"/>
      <c r="AC27" s="210"/>
      <c r="AE27" s="210"/>
      <c r="AF27" s="210"/>
      <c r="AK27" s="210"/>
      <c r="AL27" s="210"/>
      <c r="AN27" s="210"/>
      <c r="AO27" s="210"/>
      <c r="AQ27" s="210"/>
      <c r="AR27" s="210"/>
      <c r="AT27" s="210"/>
      <c r="AU27" s="210"/>
    </row>
    <row r="28" spans="2:47" ht="7.5" customHeight="1" x14ac:dyDescent="0.15">
      <c r="M28" s="263"/>
      <c r="N28" s="263"/>
      <c r="P28" s="89"/>
      <c r="Q28" s="89"/>
      <c r="S28" s="89"/>
      <c r="T28" s="89"/>
      <c r="V28" s="89"/>
      <c r="W28" s="89"/>
      <c r="Y28" s="89"/>
      <c r="Z28" s="89"/>
      <c r="AB28" s="89"/>
      <c r="AC28" s="89"/>
      <c r="AE28" s="89"/>
      <c r="AF28" s="89"/>
      <c r="AK28" s="89"/>
      <c r="AL28" s="89"/>
      <c r="AN28" s="89"/>
      <c r="AO28" s="89"/>
      <c r="AQ28" s="89"/>
      <c r="AR28" s="89"/>
      <c r="AT28" s="89"/>
      <c r="AU28" s="89"/>
    </row>
    <row r="29" spans="2:47" ht="7.5" customHeight="1" x14ac:dyDescent="0.15">
      <c r="B29" s="57" t="s">
        <v>134</v>
      </c>
      <c r="C29" s="57"/>
      <c r="D29" s="57"/>
      <c r="E29" s="57"/>
      <c r="F29" s="14"/>
      <c r="G29" s="14"/>
      <c r="H29" s="14"/>
    </row>
    <row r="30" spans="2:47" ht="7.5" customHeight="1" x14ac:dyDescent="0.15">
      <c r="B30" s="94"/>
      <c r="C30" s="95"/>
      <c r="D30" s="95"/>
      <c r="E30" s="95"/>
      <c r="F30" s="95"/>
      <c r="G30" s="95"/>
      <c r="H30" s="95"/>
      <c r="I30" s="95"/>
      <c r="J30" s="96"/>
      <c r="M30" s="270">
        <f>P30+S30+V30+Y30+AB30+AE30-AK30-AN30-AQ30-AT30</f>
        <v>0</v>
      </c>
      <c r="N30" s="271"/>
      <c r="P30" s="117">
        <f>IF(P27="FOR",mod_for,IF(P27="DEX",mod_dex,IF(P27="CON",mod_con,IF(P27="SAG",mod_sag,IF(P27="INT",mod_int,IF(P27="CHA",mod_cha,0))))))</f>
        <v>0</v>
      </c>
      <c r="Q30" s="118"/>
      <c r="S30" s="117">
        <f>IF(S27="Maitrise",maitrise,0)</f>
        <v>0</v>
      </c>
      <c r="T30" s="118"/>
      <c r="V30" s="85"/>
      <c r="W30" s="87"/>
      <c r="Y30" s="85"/>
      <c r="Z30" s="87"/>
      <c r="AB30" s="85"/>
      <c r="AC30" s="87"/>
      <c r="AE30" s="85"/>
      <c r="AF30" s="87"/>
      <c r="AK30" s="85"/>
      <c r="AL30" s="87"/>
      <c r="AN30" s="85"/>
      <c r="AO30" s="87"/>
      <c r="AQ30" s="85"/>
      <c r="AR30" s="87"/>
      <c r="AT30" s="85"/>
      <c r="AU30" s="87"/>
    </row>
    <row r="31" spans="2:47" ht="7.5" customHeight="1" x14ac:dyDescent="0.15">
      <c r="B31" s="97"/>
      <c r="C31" s="98"/>
      <c r="D31" s="98"/>
      <c r="E31" s="98"/>
      <c r="F31" s="98"/>
      <c r="G31" s="98"/>
      <c r="H31" s="98"/>
      <c r="I31" s="98"/>
      <c r="J31" s="99"/>
      <c r="M31" s="272"/>
      <c r="N31" s="273"/>
      <c r="P31" s="119"/>
      <c r="Q31" s="120"/>
      <c r="S31" s="119"/>
      <c r="T31" s="120"/>
      <c r="V31" s="88"/>
      <c r="W31" s="90"/>
      <c r="Y31" s="88"/>
      <c r="Z31" s="90"/>
      <c r="AB31" s="88"/>
      <c r="AC31" s="90"/>
      <c r="AE31" s="88"/>
      <c r="AF31" s="90"/>
      <c r="AK31" s="88"/>
      <c r="AL31" s="90"/>
      <c r="AN31" s="88"/>
      <c r="AO31" s="90"/>
      <c r="AQ31" s="88"/>
      <c r="AR31" s="90"/>
      <c r="AT31" s="88"/>
      <c r="AU31" s="90"/>
    </row>
    <row r="32" spans="2:47" ht="7.5" customHeight="1" x14ac:dyDescent="0.15">
      <c r="B32" s="264"/>
      <c r="C32" s="265"/>
      <c r="D32" s="265"/>
      <c r="E32" s="265"/>
      <c r="F32" s="265"/>
      <c r="G32" s="265"/>
      <c r="H32" s="265"/>
      <c r="I32" s="265"/>
      <c r="J32" s="266"/>
    </row>
    <row r="33" spans="2:47" ht="7.5" customHeight="1" x14ac:dyDescent="0.15">
      <c r="B33" s="264"/>
      <c r="C33" s="265"/>
      <c r="D33" s="265"/>
      <c r="E33" s="265"/>
      <c r="F33" s="265"/>
      <c r="G33" s="265"/>
      <c r="H33" s="265"/>
      <c r="I33" s="265"/>
      <c r="J33" s="266"/>
      <c r="M33" s="262" t="s">
        <v>113</v>
      </c>
      <c r="N33" s="262"/>
      <c r="P33" s="210" t="s">
        <v>91</v>
      </c>
      <c r="Q33" s="210"/>
      <c r="S33" s="210" t="s">
        <v>91</v>
      </c>
      <c r="T33" s="210"/>
      <c r="V33" s="210"/>
      <c r="W33" s="210"/>
      <c r="Y33" s="210"/>
      <c r="Z33" s="210"/>
      <c r="AB33" s="210"/>
      <c r="AC33" s="210"/>
      <c r="AE33" s="210"/>
      <c r="AF33" s="210"/>
      <c r="AK33" s="210"/>
      <c r="AL33" s="210"/>
      <c r="AN33" s="210"/>
      <c r="AO33" s="210"/>
      <c r="AQ33" s="210"/>
      <c r="AR33" s="210"/>
      <c r="AT33" s="210"/>
      <c r="AU33" s="210"/>
    </row>
    <row r="34" spans="2:47" ht="7.5" customHeight="1" x14ac:dyDescent="0.15">
      <c r="B34" s="264"/>
      <c r="C34" s="265"/>
      <c r="D34" s="265"/>
      <c r="E34" s="265"/>
      <c r="F34" s="265"/>
      <c r="G34" s="265"/>
      <c r="H34" s="265"/>
      <c r="I34" s="265"/>
      <c r="J34" s="266"/>
      <c r="M34" s="263"/>
      <c r="N34" s="263"/>
      <c r="P34" s="89"/>
      <c r="Q34" s="89"/>
      <c r="S34" s="89"/>
      <c r="T34" s="89"/>
      <c r="V34" s="89"/>
      <c r="W34" s="89"/>
      <c r="Y34" s="89"/>
      <c r="Z34" s="89"/>
      <c r="AB34" s="89"/>
      <c r="AC34" s="89"/>
      <c r="AE34" s="89"/>
      <c r="AF34" s="89"/>
      <c r="AK34" s="89"/>
      <c r="AL34" s="89"/>
      <c r="AN34" s="89"/>
      <c r="AO34" s="89"/>
      <c r="AQ34" s="89"/>
      <c r="AR34" s="89"/>
      <c r="AT34" s="89"/>
      <c r="AU34" s="89"/>
    </row>
    <row r="35" spans="2:47" ht="7.5" customHeight="1" x14ac:dyDescent="0.15">
      <c r="B35" s="264"/>
      <c r="C35" s="265"/>
      <c r="D35" s="265"/>
      <c r="E35" s="265"/>
      <c r="F35" s="265"/>
      <c r="G35" s="265"/>
      <c r="H35" s="265"/>
      <c r="I35" s="265"/>
      <c r="J35" s="266"/>
    </row>
    <row r="36" spans="2:47" ht="7.5" customHeight="1" x14ac:dyDescent="0.15">
      <c r="B36" s="264"/>
      <c r="C36" s="265"/>
      <c r="D36" s="265"/>
      <c r="E36" s="265"/>
      <c r="F36" s="265"/>
      <c r="G36" s="265"/>
      <c r="H36" s="265"/>
      <c r="I36" s="265"/>
      <c r="J36" s="266"/>
      <c r="K36" s="28"/>
      <c r="L36" s="28"/>
      <c r="M36" s="270">
        <f>P36+S36+V36+Y36+AB36+AE36-AK36-AN36-AQ36-AT36</f>
        <v>0</v>
      </c>
      <c r="N36" s="271"/>
      <c r="P36" s="117">
        <f>IF(P33="FOR",mod_for,IF(P33="DEX",mod_dex,IF(P33="CON",mod_con,IF(P33="SAG",mod_sag,IF(P33="INT",mod_int,IF(P33="CHA",mod_cha,0))))))</f>
        <v>0</v>
      </c>
      <c r="Q36" s="118"/>
      <c r="S36" s="117">
        <f>IF(S33="Maitrise",maitrise,0)</f>
        <v>0</v>
      </c>
      <c r="T36" s="118"/>
      <c r="V36" s="85"/>
      <c r="W36" s="87"/>
      <c r="Y36" s="85"/>
      <c r="Z36" s="87"/>
      <c r="AB36" s="85"/>
      <c r="AC36" s="87"/>
      <c r="AE36" s="85"/>
      <c r="AF36" s="87"/>
      <c r="AK36" s="85"/>
      <c r="AL36" s="87"/>
      <c r="AN36" s="85"/>
      <c r="AO36" s="87"/>
      <c r="AQ36" s="85"/>
      <c r="AR36" s="87"/>
      <c r="AT36" s="85"/>
      <c r="AU36" s="87"/>
    </row>
    <row r="37" spans="2:47" ht="7.5" customHeight="1" x14ac:dyDescent="0.15">
      <c r="B37" s="267"/>
      <c r="C37" s="268"/>
      <c r="D37" s="268"/>
      <c r="E37" s="268"/>
      <c r="F37" s="268"/>
      <c r="G37" s="268"/>
      <c r="H37" s="268"/>
      <c r="I37" s="268"/>
      <c r="J37" s="269"/>
      <c r="K37" s="28"/>
      <c r="L37" s="28"/>
      <c r="M37" s="272"/>
      <c r="N37" s="273"/>
      <c r="P37" s="119"/>
      <c r="Q37" s="120"/>
      <c r="S37" s="119"/>
      <c r="T37" s="120"/>
      <c r="V37" s="88"/>
      <c r="W37" s="90"/>
      <c r="Y37" s="88"/>
      <c r="Z37" s="90"/>
      <c r="AB37" s="88"/>
      <c r="AC37" s="90"/>
      <c r="AE37" s="88"/>
      <c r="AF37" s="90"/>
      <c r="AK37" s="88"/>
      <c r="AL37" s="90"/>
      <c r="AN37" s="88"/>
      <c r="AO37" s="90"/>
      <c r="AQ37" s="88"/>
      <c r="AR37" s="90"/>
      <c r="AT37" s="88"/>
      <c r="AU37" s="90"/>
    </row>
    <row r="38" spans="2:47" ht="7.5" customHeight="1" x14ac:dyDescent="0.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</row>
    <row r="39" spans="2:47" ht="7.5" customHeight="1" x14ac:dyDescent="0.15">
      <c r="B39" s="57" t="s">
        <v>89</v>
      </c>
      <c r="C39" s="57"/>
      <c r="D39" s="57"/>
      <c r="E39" s="57"/>
    </row>
    <row r="40" spans="2:47" ht="7.5" customHeight="1" x14ac:dyDescent="0.15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2:47" ht="7.5" customHeight="1" x14ac:dyDescent="0.15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</row>
    <row r="43" spans="2:47" ht="7.5" customHeight="1" x14ac:dyDescent="0.15">
      <c r="P43" s="56" t="s">
        <v>11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K43" s="56" t="s">
        <v>12</v>
      </c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5" spans="2:47" ht="7.5" customHeight="1" x14ac:dyDescent="0.15">
      <c r="M45" s="262" t="s">
        <v>112</v>
      </c>
      <c r="N45" s="262"/>
      <c r="P45" s="210" t="s">
        <v>48</v>
      </c>
      <c r="Q45" s="210"/>
      <c r="S45" s="210" t="s">
        <v>91</v>
      </c>
      <c r="T45" s="210"/>
      <c r="V45" s="210"/>
      <c r="W45" s="210"/>
      <c r="Y45" s="210"/>
      <c r="Z45" s="210"/>
      <c r="AB45" s="210"/>
      <c r="AC45" s="210"/>
      <c r="AE45" s="210"/>
      <c r="AF45" s="210"/>
      <c r="AK45" s="210"/>
      <c r="AL45" s="210"/>
      <c r="AN45" s="210"/>
      <c r="AO45" s="210"/>
      <c r="AQ45" s="210"/>
      <c r="AR45" s="210"/>
      <c r="AT45" s="210"/>
      <c r="AU45" s="210"/>
    </row>
    <row r="46" spans="2:47" ht="7.5" customHeight="1" x14ac:dyDescent="0.15">
      <c r="M46" s="263"/>
      <c r="N46" s="263"/>
      <c r="P46" s="89"/>
      <c r="Q46" s="89"/>
      <c r="S46" s="89"/>
      <c r="T46" s="89"/>
      <c r="V46" s="89"/>
      <c r="W46" s="89"/>
      <c r="Y46" s="89"/>
      <c r="Z46" s="89"/>
      <c r="AB46" s="89"/>
      <c r="AC46" s="89"/>
      <c r="AE46" s="89"/>
      <c r="AF46" s="89"/>
      <c r="AK46" s="89"/>
      <c r="AL46" s="89"/>
      <c r="AN46" s="89"/>
      <c r="AO46" s="89"/>
      <c r="AQ46" s="89"/>
      <c r="AR46" s="89"/>
      <c r="AT46" s="89"/>
      <c r="AU46" s="89"/>
    </row>
    <row r="47" spans="2:47" ht="7.5" customHeight="1" x14ac:dyDescent="0.15">
      <c r="B47" s="57" t="s">
        <v>135</v>
      </c>
      <c r="C47" s="57"/>
      <c r="D47" s="57"/>
      <c r="E47" s="57"/>
      <c r="F47" s="14"/>
      <c r="G47" s="14"/>
      <c r="H47" s="14"/>
    </row>
    <row r="48" spans="2:47" ht="7.5" customHeight="1" x14ac:dyDescent="0.15">
      <c r="B48" s="94"/>
      <c r="C48" s="95"/>
      <c r="D48" s="95"/>
      <c r="E48" s="95"/>
      <c r="F48" s="95"/>
      <c r="G48" s="95"/>
      <c r="H48" s="95"/>
      <c r="I48" s="95"/>
      <c r="J48" s="96"/>
      <c r="M48" s="270">
        <f>P48+S48+V48+Y48+AB48+AE48-AK48-AN48-AQ48-AT48</f>
        <v>0</v>
      </c>
      <c r="N48" s="271"/>
      <c r="P48" s="117">
        <f>IF(P45="FOR",mod_for,IF(P45="DEX",mod_dex,IF(P45="CON",mod_con,IF(P45="SAG",mod_sag,IF(P45="INT",mod_int,IF(P45="CHA",mod_cha,0))))))</f>
        <v>0</v>
      </c>
      <c r="Q48" s="118"/>
      <c r="S48" s="117">
        <f>IF(S45="Maitrise",maitrise,0)</f>
        <v>0</v>
      </c>
      <c r="T48" s="118"/>
      <c r="V48" s="85"/>
      <c r="W48" s="87"/>
      <c r="Y48" s="85"/>
      <c r="Z48" s="87"/>
      <c r="AB48" s="85"/>
      <c r="AC48" s="87"/>
      <c r="AE48" s="85"/>
      <c r="AF48" s="87"/>
      <c r="AK48" s="85"/>
      <c r="AL48" s="87"/>
      <c r="AN48" s="85"/>
      <c r="AO48" s="87"/>
      <c r="AQ48" s="85"/>
      <c r="AR48" s="87"/>
      <c r="AT48" s="85"/>
      <c r="AU48" s="87"/>
    </row>
    <row r="49" spans="2:47" ht="7.5" customHeight="1" x14ac:dyDescent="0.15">
      <c r="B49" s="97"/>
      <c r="C49" s="98"/>
      <c r="D49" s="98"/>
      <c r="E49" s="98"/>
      <c r="F49" s="98"/>
      <c r="G49" s="98"/>
      <c r="H49" s="98"/>
      <c r="I49" s="98"/>
      <c r="J49" s="99"/>
      <c r="M49" s="272"/>
      <c r="N49" s="273"/>
      <c r="P49" s="119"/>
      <c r="Q49" s="120"/>
      <c r="S49" s="119"/>
      <c r="T49" s="120"/>
      <c r="V49" s="88"/>
      <c r="W49" s="90"/>
      <c r="Y49" s="88"/>
      <c r="Z49" s="90"/>
      <c r="AB49" s="88"/>
      <c r="AC49" s="90"/>
      <c r="AE49" s="88"/>
      <c r="AF49" s="90"/>
      <c r="AK49" s="88"/>
      <c r="AL49" s="90"/>
      <c r="AN49" s="88"/>
      <c r="AO49" s="90"/>
      <c r="AQ49" s="88"/>
      <c r="AR49" s="90"/>
      <c r="AT49" s="88"/>
      <c r="AU49" s="90"/>
    </row>
    <row r="50" spans="2:47" ht="7.5" customHeight="1" x14ac:dyDescent="0.15">
      <c r="B50" s="264"/>
      <c r="C50" s="265"/>
      <c r="D50" s="265"/>
      <c r="E50" s="265"/>
      <c r="F50" s="265"/>
      <c r="G50" s="265"/>
      <c r="H50" s="265"/>
      <c r="I50" s="265"/>
      <c r="J50" s="266"/>
    </row>
    <row r="51" spans="2:47" ht="7.5" customHeight="1" x14ac:dyDescent="0.15">
      <c r="B51" s="264"/>
      <c r="C51" s="265"/>
      <c r="D51" s="265"/>
      <c r="E51" s="265"/>
      <c r="F51" s="265"/>
      <c r="G51" s="265"/>
      <c r="H51" s="265"/>
      <c r="I51" s="265"/>
      <c r="J51" s="266"/>
      <c r="M51" s="262" t="s">
        <v>113</v>
      </c>
      <c r="N51" s="262"/>
      <c r="P51" s="210" t="s">
        <v>91</v>
      </c>
      <c r="Q51" s="210"/>
      <c r="S51" s="210" t="s">
        <v>91</v>
      </c>
      <c r="T51" s="210"/>
      <c r="V51" s="210"/>
      <c r="W51" s="210"/>
      <c r="Y51" s="210"/>
      <c r="Z51" s="210"/>
      <c r="AB51" s="210"/>
      <c r="AC51" s="210"/>
      <c r="AE51" s="210"/>
      <c r="AF51" s="210"/>
      <c r="AK51" s="210"/>
      <c r="AL51" s="210"/>
      <c r="AN51" s="210"/>
      <c r="AO51" s="210"/>
      <c r="AQ51" s="210"/>
      <c r="AR51" s="210"/>
      <c r="AT51" s="210"/>
      <c r="AU51" s="210"/>
    </row>
    <row r="52" spans="2:47" ht="7.5" customHeight="1" x14ac:dyDescent="0.15">
      <c r="B52" s="264"/>
      <c r="C52" s="265"/>
      <c r="D52" s="265"/>
      <c r="E52" s="265"/>
      <c r="F52" s="265"/>
      <c r="G52" s="265"/>
      <c r="H52" s="265"/>
      <c r="I52" s="265"/>
      <c r="J52" s="266"/>
      <c r="M52" s="263"/>
      <c r="N52" s="263"/>
      <c r="P52" s="89"/>
      <c r="Q52" s="89"/>
      <c r="S52" s="89"/>
      <c r="T52" s="89"/>
      <c r="V52" s="89"/>
      <c r="W52" s="89"/>
      <c r="Y52" s="89"/>
      <c r="Z52" s="89"/>
      <c r="AB52" s="89"/>
      <c r="AC52" s="89"/>
      <c r="AE52" s="89"/>
      <c r="AF52" s="89"/>
      <c r="AK52" s="89"/>
      <c r="AL52" s="89"/>
      <c r="AN52" s="89"/>
      <c r="AO52" s="89"/>
      <c r="AQ52" s="89"/>
      <c r="AR52" s="89"/>
      <c r="AT52" s="89"/>
      <c r="AU52" s="89"/>
    </row>
    <row r="53" spans="2:47" ht="7.5" customHeight="1" x14ac:dyDescent="0.15">
      <c r="B53" s="264"/>
      <c r="C53" s="265"/>
      <c r="D53" s="265"/>
      <c r="E53" s="265"/>
      <c r="F53" s="265"/>
      <c r="G53" s="265"/>
      <c r="H53" s="265"/>
      <c r="I53" s="265"/>
      <c r="J53" s="266"/>
    </row>
    <row r="54" spans="2:47" ht="7.5" customHeight="1" x14ac:dyDescent="0.15">
      <c r="B54" s="264"/>
      <c r="C54" s="265"/>
      <c r="D54" s="265"/>
      <c r="E54" s="265"/>
      <c r="F54" s="265"/>
      <c r="G54" s="265"/>
      <c r="H54" s="265"/>
      <c r="I54" s="265"/>
      <c r="J54" s="266"/>
      <c r="K54" s="28"/>
      <c r="L54" s="28"/>
      <c r="M54" s="270">
        <f>P54+S54+V54+Y54+AB54+AE54-AK54-AN54-AQ54-AT54</f>
        <v>0</v>
      </c>
      <c r="N54" s="271"/>
      <c r="P54" s="117">
        <f>IF(P51="FOR",mod_for,IF(P51="DEX",mod_dex,IF(P51="CON",mod_con,IF(P51="SAG",mod_sag,IF(P51="INT",mod_int,IF(P51="CHA",mod_cha,0))))))</f>
        <v>0</v>
      </c>
      <c r="Q54" s="118"/>
      <c r="S54" s="117">
        <f>IF(S51="Maitrise",maitrise,0)</f>
        <v>0</v>
      </c>
      <c r="T54" s="118"/>
      <c r="V54" s="85"/>
      <c r="W54" s="87"/>
      <c r="Y54" s="85"/>
      <c r="Z54" s="87"/>
      <c r="AB54" s="85"/>
      <c r="AC54" s="87"/>
      <c r="AE54" s="85"/>
      <c r="AF54" s="87"/>
      <c r="AK54" s="85"/>
      <c r="AL54" s="87"/>
      <c r="AN54" s="85"/>
      <c r="AO54" s="87"/>
      <c r="AQ54" s="85"/>
      <c r="AR54" s="87"/>
      <c r="AT54" s="85"/>
      <c r="AU54" s="87"/>
    </row>
    <row r="55" spans="2:47" ht="7.5" customHeight="1" x14ac:dyDescent="0.15">
      <c r="B55" s="267"/>
      <c r="C55" s="268"/>
      <c r="D55" s="268"/>
      <c r="E55" s="268"/>
      <c r="F55" s="268"/>
      <c r="G55" s="268"/>
      <c r="H55" s="268"/>
      <c r="I55" s="268"/>
      <c r="J55" s="269"/>
      <c r="K55" s="28"/>
      <c r="L55" s="28"/>
      <c r="M55" s="272"/>
      <c r="N55" s="273"/>
      <c r="P55" s="119"/>
      <c r="Q55" s="120"/>
      <c r="S55" s="119"/>
      <c r="T55" s="120"/>
      <c r="V55" s="88"/>
      <c r="W55" s="90"/>
      <c r="Y55" s="88"/>
      <c r="Z55" s="90"/>
      <c r="AB55" s="88"/>
      <c r="AC55" s="90"/>
      <c r="AE55" s="88"/>
      <c r="AF55" s="90"/>
      <c r="AK55" s="88"/>
      <c r="AL55" s="90"/>
      <c r="AN55" s="88"/>
      <c r="AO55" s="90"/>
      <c r="AQ55" s="88"/>
      <c r="AR55" s="90"/>
      <c r="AT55" s="88"/>
      <c r="AU55" s="90"/>
    </row>
    <row r="56" spans="2:47" ht="7.5" customHeight="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</row>
    <row r="57" spans="2:47" ht="7.5" customHeight="1" x14ac:dyDescent="0.15">
      <c r="B57" s="57" t="s">
        <v>89</v>
      </c>
      <c r="C57" s="57"/>
      <c r="D57" s="57"/>
      <c r="E57" s="57"/>
    </row>
    <row r="58" spans="2:47" ht="7.5" customHeight="1" x14ac:dyDescent="0.1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2:47" ht="7.5" customHeight="1" x14ac:dyDescent="0.15"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</row>
    <row r="61" spans="2:47" ht="7.5" customHeight="1" x14ac:dyDescent="0.15">
      <c r="P61" s="56" t="s">
        <v>11</v>
      </c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K61" s="56" t="s">
        <v>12</v>
      </c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3" spans="2:47" ht="7.5" customHeight="1" x14ac:dyDescent="0.15">
      <c r="M63" s="262" t="s">
        <v>112</v>
      </c>
      <c r="N63" s="262"/>
      <c r="P63" s="210" t="s">
        <v>48</v>
      </c>
      <c r="Q63" s="210"/>
      <c r="S63" s="210" t="s">
        <v>91</v>
      </c>
      <c r="T63" s="210"/>
      <c r="V63" s="210"/>
      <c r="W63" s="210"/>
      <c r="Y63" s="210"/>
      <c r="Z63" s="210"/>
      <c r="AB63" s="210"/>
      <c r="AC63" s="210"/>
      <c r="AE63" s="210"/>
      <c r="AF63" s="210"/>
      <c r="AK63" s="210"/>
      <c r="AL63" s="210"/>
      <c r="AN63" s="210"/>
      <c r="AO63" s="210"/>
      <c r="AQ63" s="210"/>
      <c r="AR63" s="210"/>
      <c r="AT63" s="210"/>
      <c r="AU63" s="210"/>
    </row>
    <row r="64" spans="2:47" ht="7.5" customHeight="1" x14ac:dyDescent="0.15">
      <c r="M64" s="263"/>
      <c r="N64" s="263"/>
      <c r="P64" s="89"/>
      <c r="Q64" s="89"/>
      <c r="S64" s="89"/>
      <c r="T64" s="89"/>
      <c r="V64" s="89"/>
      <c r="W64" s="89"/>
      <c r="Y64" s="89"/>
      <c r="Z64" s="89"/>
      <c r="AB64" s="89"/>
      <c r="AC64" s="89"/>
      <c r="AE64" s="89"/>
      <c r="AF64" s="89"/>
      <c r="AK64" s="89"/>
      <c r="AL64" s="89"/>
      <c r="AN64" s="89"/>
      <c r="AO64" s="89"/>
      <c r="AQ64" s="89"/>
      <c r="AR64" s="89"/>
      <c r="AT64" s="89"/>
      <c r="AU64" s="89"/>
    </row>
    <row r="65" spans="2:47" ht="7.5" customHeight="1" x14ac:dyDescent="0.15">
      <c r="B65" s="57" t="s">
        <v>136</v>
      </c>
      <c r="C65" s="57"/>
      <c r="D65" s="57"/>
      <c r="E65" s="57"/>
      <c r="F65" s="14"/>
      <c r="G65" s="14"/>
      <c r="H65" s="14"/>
    </row>
    <row r="66" spans="2:47" ht="7.5" customHeight="1" x14ac:dyDescent="0.15">
      <c r="B66" s="94"/>
      <c r="C66" s="95"/>
      <c r="D66" s="95"/>
      <c r="E66" s="95"/>
      <c r="F66" s="95"/>
      <c r="G66" s="95"/>
      <c r="H66" s="95"/>
      <c r="I66" s="95"/>
      <c r="J66" s="96"/>
      <c r="M66" s="270">
        <f>P66+S66+V66+Y66+AB66+AE66-AK66-AN66-AQ66-AT66</f>
        <v>0</v>
      </c>
      <c r="N66" s="271"/>
      <c r="P66" s="117">
        <f>IF(P63="FOR",mod_for,IF(P63="DEX",mod_dex,IF(P63="CON",mod_con,IF(P63="SAG",mod_sag,IF(P63="INT",mod_int,IF(P63="CHA",mod_cha,0))))))</f>
        <v>0</v>
      </c>
      <c r="Q66" s="118"/>
      <c r="S66" s="117">
        <f>IF(S63="Maitrise",maitrise,0)</f>
        <v>0</v>
      </c>
      <c r="T66" s="118"/>
      <c r="V66" s="85"/>
      <c r="W66" s="87"/>
      <c r="Y66" s="85"/>
      <c r="Z66" s="87"/>
      <c r="AB66" s="85"/>
      <c r="AC66" s="87"/>
      <c r="AE66" s="85"/>
      <c r="AF66" s="87"/>
      <c r="AK66" s="85"/>
      <c r="AL66" s="87"/>
      <c r="AN66" s="85"/>
      <c r="AO66" s="87"/>
      <c r="AQ66" s="85"/>
      <c r="AR66" s="87"/>
      <c r="AT66" s="85"/>
      <c r="AU66" s="87"/>
    </row>
    <row r="67" spans="2:47" ht="7.5" customHeight="1" x14ac:dyDescent="0.15">
      <c r="B67" s="97"/>
      <c r="C67" s="98"/>
      <c r="D67" s="98"/>
      <c r="E67" s="98"/>
      <c r="F67" s="98"/>
      <c r="G67" s="98"/>
      <c r="H67" s="98"/>
      <c r="I67" s="98"/>
      <c r="J67" s="99"/>
      <c r="M67" s="272"/>
      <c r="N67" s="273"/>
      <c r="P67" s="119"/>
      <c r="Q67" s="120"/>
      <c r="S67" s="119"/>
      <c r="T67" s="120"/>
      <c r="V67" s="88"/>
      <c r="W67" s="90"/>
      <c r="Y67" s="88"/>
      <c r="Z67" s="90"/>
      <c r="AB67" s="88"/>
      <c r="AC67" s="90"/>
      <c r="AE67" s="88"/>
      <c r="AF67" s="90"/>
      <c r="AK67" s="88"/>
      <c r="AL67" s="90"/>
      <c r="AN67" s="88"/>
      <c r="AO67" s="90"/>
      <c r="AQ67" s="88"/>
      <c r="AR67" s="90"/>
      <c r="AT67" s="88"/>
      <c r="AU67" s="90"/>
    </row>
    <row r="68" spans="2:47" ht="7.5" customHeight="1" x14ac:dyDescent="0.15">
      <c r="B68" s="264"/>
      <c r="C68" s="265"/>
      <c r="D68" s="265"/>
      <c r="E68" s="265"/>
      <c r="F68" s="265"/>
      <c r="G68" s="265"/>
      <c r="H68" s="265"/>
      <c r="I68" s="265"/>
      <c r="J68" s="266"/>
    </row>
    <row r="69" spans="2:47" ht="7.5" customHeight="1" x14ac:dyDescent="0.15">
      <c r="B69" s="264"/>
      <c r="C69" s="265"/>
      <c r="D69" s="265"/>
      <c r="E69" s="265"/>
      <c r="F69" s="265"/>
      <c r="G69" s="265"/>
      <c r="H69" s="265"/>
      <c r="I69" s="265"/>
      <c r="J69" s="266"/>
      <c r="M69" s="262" t="s">
        <v>113</v>
      </c>
      <c r="N69" s="262"/>
      <c r="P69" s="210" t="s">
        <v>91</v>
      </c>
      <c r="Q69" s="210"/>
      <c r="S69" s="210" t="s">
        <v>91</v>
      </c>
      <c r="T69" s="210"/>
      <c r="V69" s="210"/>
      <c r="W69" s="210"/>
      <c r="Y69" s="210"/>
      <c r="Z69" s="210"/>
      <c r="AB69" s="210"/>
      <c r="AC69" s="210"/>
      <c r="AE69" s="210"/>
      <c r="AF69" s="210"/>
      <c r="AK69" s="210"/>
      <c r="AL69" s="210"/>
      <c r="AN69" s="210"/>
      <c r="AO69" s="210"/>
      <c r="AQ69" s="210"/>
      <c r="AR69" s="210"/>
      <c r="AT69" s="210"/>
      <c r="AU69" s="210"/>
    </row>
    <row r="70" spans="2:47" ht="7.5" customHeight="1" x14ac:dyDescent="0.15">
      <c r="B70" s="264"/>
      <c r="C70" s="265"/>
      <c r="D70" s="265"/>
      <c r="E70" s="265"/>
      <c r="F70" s="265"/>
      <c r="G70" s="265"/>
      <c r="H70" s="265"/>
      <c r="I70" s="265"/>
      <c r="J70" s="266"/>
      <c r="M70" s="263"/>
      <c r="N70" s="263"/>
      <c r="P70" s="89"/>
      <c r="Q70" s="89"/>
      <c r="S70" s="89"/>
      <c r="T70" s="89"/>
      <c r="V70" s="89"/>
      <c r="W70" s="89"/>
      <c r="Y70" s="89"/>
      <c r="Z70" s="89"/>
      <c r="AB70" s="89"/>
      <c r="AC70" s="89"/>
      <c r="AE70" s="89"/>
      <c r="AF70" s="89"/>
      <c r="AK70" s="89"/>
      <c r="AL70" s="89"/>
      <c r="AN70" s="89"/>
      <c r="AO70" s="89"/>
      <c r="AQ70" s="89"/>
      <c r="AR70" s="89"/>
      <c r="AT70" s="89"/>
      <c r="AU70" s="89"/>
    </row>
    <row r="71" spans="2:47" ht="7.5" customHeight="1" x14ac:dyDescent="0.15">
      <c r="B71" s="264"/>
      <c r="C71" s="265"/>
      <c r="D71" s="265"/>
      <c r="E71" s="265"/>
      <c r="F71" s="265"/>
      <c r="G71" s="265"/>
      <c r="H71" s="265"/>
      <c r="I71" s="265"/>
      <c r="J71" s="266"/>
    </row>
    <row r="72" spans="2:47" ht="7.5" customHeight="1" x14ac:dyDescent="0.15">
      <c r="B72" s="264"/>
      <c r="C72" s="265"/>
      <c r="D72" s="265"/>
      <c r="E72" s="265"/>
      <c r="F72" s="265"/>
      <c r="G72" s="265"/>
      <c r="H72" s="265"/>
      <c r="I72" s="265"/>
      <c r="J72" s="266"/>
      <c r="K72" s="28"/>
      <c r="L72" s="28"/>
      <c r="M72" s="270">
        <f>P72+S72+V72+Y72+AB72+AE72-AK72-AN72-AQ72-AT72</f>
        <v>0</v>
      </c>
      <c r="N72" s="271"/>
      <c r="P72" s="117">
        <f>IF(P69="FOR",mod_for,IF(P69="DEX",mod_dex,IF(P69="CON",mod_con,IF(P69="SAG",mod_sag,IF(P69="INT",mod_int,IF(P69="CHA",mod_cha,0))))))</f>
        <v>0</v>
      </c>
      <c r="Q72" s="118"/>
      <c r="S72" s="117">
        <f>IF(S69="Maitrise",maitrise,0)</f>
        <v>0</v>
      </c>
      <c r="T72" s="118"/>
      <c r="V72" s="85"/>
      <c r="W72" s="87"/>
      <c r="Y72" s="85"/>
      <c r="Z72" s="87"/>
      <c r="AB72" s="85"/>
      <c r="AC72" s="87"/>
      <c r="AE72" s="85"/>
      <c r="AF72" s="87"/>
      <c r="AK72" s="85"/>
      <c r="AL72" s="87"/>
      <c r="AN72" s="85"/>
      <c r="AO72" s="87"/>
      <c r="AQ72" s="85"/>
      <c r="AR72" s="87"/>
      <c r="AT72" s="85"/>
      <c r="AU72" s="87"/>
    </row>
    <row r="73" spans="2:47" ht="7.5" customHeight="1" x14ac:dyDescent="0.15">
      <c r="B73" s="267"/>
      <c r="C73" s="268"/>
      <c r="D73" s="268"/>
      <c r="E73" s="268"/>
      <c r="F73" s="268"/>
      <c r="G73" s="268"/>
      <c r="H73" s="268"/>
      <c r="I73" s="268"/>
      <c r="J73" s="269"/>
      <c r="K73" s="28"/>
      <c r="L73" s="28"/>
      <c r="M73" s="272"/>
      <c r="N73" s="273"/>
      <c r="P73" s="119"/>
      <c r="Q73" s="120"/>
      <c r="S73" s="119"/>
      <c r="T73" s="120"/>
      <c r="V73" s="88"/>
      <c r="W73" s="90"/>
      <c r="Y73" s="88"/>
      <c r="Z73" s="90"/>
      <c r="AB73" s="88"/>
      <c r="AC73" s="90"/>
      <c r="AE73" s="88"/>
      <c r="AF73" s="90"/>
      <c r="AK73" s="88"/>
      <c r="AL73" s="90"/>
      <c r="AN73" s="88"/>
      <c r="AO73" s="90"/>
      <c r="AQ73" s="88"/>
      <c r="AR73" s="90"/>
      <c r="AT73" s="88"/>
      <c r="AU73" s="90"/>
    </row>
    <row r="74" spans="2:47" ht="7.5" customHeight="1" x14ac:dyDescent="0.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2:47" ht="7.5" customHeight="1" x14ac:dyDescent="0.15">
      <c r="B75" s="57" t="s">
        <v>89</v>
      </c>
      <c r="C75" s="57"/>
      <c r="D75" s="57"/>
      <c r="E75" s="57"/>
    </row>
    <row r="76" spans="2:47" ht="7.5" customHeight="1" x14ac:dyDescent="0.15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</row>
    <row r="77" spans="2:47" ht="7.5" customHeight="1" x14ac:dyDescent="0.15"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</row>
    <row r="79" spans="2:47" ht="7.5" customHeight="1" x14ac:dyDescent="0.15">
      <c r="P79" s="56" t="s">
        <v>11</v>
      </c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K79" s="56" t="s">
        <v>12</v>
      </c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1" spans="2:47" ht="7.5" customHeight="1" x14ac:dyDescent="0.15">
      <c r="M81" s="262" t="s">
        <v>112</v>
      </c>
      <c r="N81" s="262"/>
      <c r="P81" s="210" t="s">
        <v>48</v>
      </c>
      <c r="Q81" s="210"/>
      <c r="S81" s="210" t="s">
        <v>91</v>
      </c>
      <c r="T81" s="210"/>
      <c r="V81" s="210"/>
      <c r="W81" s="210"/>
      <c r="Y81" s="210"/>
      <c r="Z81" s="210"/>
      <c r="AB81" s="210"/>
      <c r="AC81" s="210"/>
      <c r="AE81" s="210"/>
      <c r="AF81" s="210"/>
      <c r="AK81" s="210"/>
      <c r="AL81" s="210"/>
      <c r="AN81" s="210"/>
      <c r="AO81" s="210"/>
      <c r="AQ81" s="210"/>
      <c r="AR81" s="210"/>
      <c r="AT81" s="210"/>
      <c r="AU81" s="210"/>
    </row>
    <row r="82" spans="2:47" ht="7.5" customHeight="1" x14ac:dyDescent="0.15">
      <c r="M82" s="263"/>
      <c r="N82" s="263"/>
      <c r="P82" s="89"/>
      <c r="Q82" s="89"/>
      <c r="S82" s="89"/>
      <c r="T82" s="89"/>
      <c r="V82" s="89"/>
      <c r="W82" s="89"/>
      <c r="Y82" s="89"/>
      <c r="Z82" s="89"/>
      <c r="AB82" s="89"/>
      <c r="AC82" s="89"/>
      <c r="AE82" s="89"/>
      <c r="AF82" s="89"/>
      <c r="AK82" s="89"/>
      <c r="AL82" s="89"/>
      <c r="AN82" s="89"/>
      <c r="AO82" s="89"/>
      <c r="AQ82" s="89"/>
      <c r="AR82" s="89"/>
      <c r="AT82" s="89"/>
      <c r="AU82" s="89"/>
    </row>
    <row r="83" spans="2:47" ht="7.5" customHeight="1" x14ac:dyDescent="0.15">
      <c r="B83" s="57" t="s">
        <v>138</v>
      </c>
      <c r="C83" s="57"/>
      <c r="D83" s="57"/>
      <c r="E83" s="57"/>
      <c r="F83" s="14"/>
      <c r="G83" s="14"/>
      <c r="H83" s="14"/>
    </row>
    <row r="84" spans="2:47" ht="7.5" customHeight="1" x14ac:dyDescent="0.15">
      <c r="B84" s="94"/>
      <c r="C84" s="95"/>
      <c r="D84" s="95"/>
      <c r="E84" s="95"/>
      <c r="F84" s="95"/>
      <c r="G84" s="95"/>
      <c r="H84" s="95"/>
      <c r="I84" s="95"/>
      <c r="J84" s="96"/>
      <c r="M84" s="270">
        <f>P84+S84+V84+Y84+AB84+AE84-AK84-AN84-AQ84-AT84</f>
        <v>0</v>
      </c>
      <c r="N84" s="271"/>
      <c r="P84" s="117">
        <f>IF(P81="FOR",mod_for,IF(P81="DEX",mod_dex,IF(P81="CON",mod_con,IF(P81="SAG",mod_sag,IF(P81="INT",mod_int,IF(P81="CHA",mod_cha,0))))))</f>
        <v>0</v>
      </c>
      <c r="Q84" s="118"/>
      <c r="S84" s="117">
        <f>IF(S81="Maitrise",maitrise,0)</f>
        <v>0</v>
      </c>
      <c r="T84" s="118"/>
      <c r="V84" s="85"/>
      <c r="W84" s="87"/>
      <c r="Y84" s="85"/>
      <c r="Z84" s="87"/>
      <c r="AB84" s="85"/>
      <c r="AC84" s="87"/>
      <c r="AE84" s="85"/>
      <c r="AF84" s="87"/>
      <c r="AK84" s="85"/>
      <c r="AL84" s="87"/>
      <c r="AN84" s="85"/>
      <c r="AO84" s="87"/>
      <c r="AQ84" s="85"/>
      <c r="AR84" s="87"/>
      <c r="AT84" s="85"/>
      <c r="AU84" s="87"/>
    </row>
    <row r="85" spans="2:47" ht="7.5" customHeight="1" x14ac:dyDescent="0.15">
      <c r="B85" s="97"/>
      <c r="C85" s="98"/>
      <c r="D85" s="98"/>
      <c r="E85" s="98"/>
      <c r="F85" s="98"/>
      <c r="G85" s="98"/>
      <c r="H85" s="98"/>
      <c r="I85" s="98"/>
      <c r="J85" s="99"/>
      <c r="M85" s="272"/>
      <c r="N85" s="273"/>
      <c r="P85" s="119"/>
      <c r="Q85" s="120"/>
      <c r="S85" s="119"/>
      <c r="T85" s="120"/>
      <c r="V85" s="88"/>
      <c r="W85" s="90"/>
      <c r="Y85" s="88"/>
      <c r="Z85" s="90"/>
      <c r="AB85" s="88"/>
      <c r="AC85" s="90"/>
      <c r="AE85" s="88"/>
      <c r="AF85" s="90"/>
      <c r="AK85" s="88"/>
      <c r="AL85" s="90"/>
      <c r="AN85" s="88"/>
      <c r="AO85" s="90"/>
      <c r="AQ85" s="88"/>
      <c r="AR85" s="90"/>
      <c r="AT85" s="88"/>
      <c r="AU85" s="90"/>
    </row>
    <row r="86" spans="2:47" ht="7.5" customHeight="1" x14ac:dyDescent="0.15">
      <c r="B86" s="264"/>
      <c r="C86" s="265"/>
      <c r="D86" s="265"/>
      <c r="E86" s="265"/>
      <c r="F86" s="265"/>
      <c r="G86" s="265"/>
      <c r="H86" s="265"/>
      <c r="I86" s="265"/>
      <c r="J86" s="266"/>
    </row>
    <row r="87" spans="2:47" ht="7.5" customHeight="1" x14ac:dyDescent="0.15">
      <c r="B87" s="264"/>
      <c r="C87" s="265"/>
      <c r="D87" s="265"/>
      <c r="E87" s="265"/>
      <c r="F87" s="265"/>
      <c r="G87" s="265"/>
      <c r="H87" s="265"/>
      <c r="I87" s="265"/>
      <c r="J87" s="266"/>
      <c r="M87" s="262" t="s">
        <v>113</v>
      </c>
      <c r="N87" s="262"/>
      <c r="P87" s="210" t="s">
        <v>91</v>
      </c>
      <c r="Q87" s="210"/>
      <c r="S87" s="210" t="s">
        <v>91</v>
      </c>
      <c r="T87" s="210"/>
      <c r="V87" s="210"/>
      <c r="W87" s="210"/>
      <c r="Y87" s="210"/>
      <c r="Z87" s="210"/>
      <c r="AB87" s="210"/>
      <c r="AC87" s="210"/>
      <c r="AE87" s="210"/>
      <c r="AF87" s="210"/>
      <c r="AK87" s="210"/>
      <c r="AL87" s="210"/>
      <c r="AN87" s="210"/>
      <c r="AO87" s="210"/>
      <c r="AQ87" s="210"/>
      <c r="AR87" s="210"/>
      <c r="AT87" s="210"/>
      <c r="AU87" s="210"/>
    </row>
    <row r="88" spans="2:47" ht="7.5" customHeight="1" x14ac:dyDescent="0.15">
      <c r="B88" s="264"/>
      <c r="C88" s="265"/>
      <c r="D88" s="265"/>
      <c r="E88" s="265"/>
      <c r="F88" s="265"/>
      <c r="G88" s="265"/>
      <c r="H88" s="265"/>
      <c r="I88" s="265"/>
      <c r="J88" s="266"/>
      <c r="M88" s="263"/>
      <c r="N88" s="263"/>
      <c r="P88" s="89"/>
      <c r="Q88" s="89"/>
      <c r="S88" s="89"/>
      <c r="T88" s="89"/>
      <c r="V88" s="89"/>
      <c r="W88" s="89"/>
      <c r="Y88" s="89"/>
      <c r="Z88" s="89"/>
      <c r="AB88" s="89"/>
      <c r="AC88" s="89"/>
      <c r="AE88" s="89"/>
      <c r="AF88" s="89"/>
      <c r="AK88" s="89"/>
      <c r="AL88" s="89"/>
      <c r="AN88" s="89"/>
      <c r="AO88" s="89"/>
      <c r="AQ88" s="89"/>
      <c r="AR88" s="89"/>
      <c r="AT88" s="89"/>
      <c r="AU88" s="89"/>
    </row>
    <row r="89" spans="2:47" ht="7.5" customHeight="1" x14ac:dyDescent="0.15">
      <c r="B89" s="264"/>
      <c r="C89" s="265"/>
      <c r="D89" s="265"/>
      <c r="E89" s="265"/>
      <c r="F89" s="265"/>
      <c r="G89" s="265"/>
      <c r="H89" s="265"/>
      <c r="I89" s="265"/>
      <c r="J89" s="266"/>
    </row>
    <row r="90" spans="2:47" ht="7.5" customHeight="1" x14ac:dyDescent="0.15">
      <c r="B90" s="264"/>
      <c r="C90" s="265"/>
      <c r="D90" s="265"/>
      <c r="E90" s="265"/>
      <c r="F90" s="265"/>
      <c r="G90" s="265"/>
      <c r="H90" s="265"/>
      <c r="I90" s="265"/>
      <c r="J90" s="266"/>
      <c r="K90" s="28"/>
      <c r="L90" s="28"/>
      <c r="M90" s="270">
        <f>P90+S90+V90+Y90+AB90+AE90-AK90-AN90-AQ90-AT90</f>
        <v>0</v>
      </c>
      <c r="N90" s="271"/>
      <c r="P90" s="117">
        <f>IF(P87="FOR",mod_for,IF(P87="DEX",mod_dex,IF(P87="CON",mod_con,IF(P87="SAG",mod_sag,IF(P87="INT",mod_int,IF(P87="CHA",mod_cha,0))))))</f>
        <v>0</v>
      </c>
      <c r="Q90" s="118"/>
      <c r="S90" s="117">
        <f>IF(S87="Maitrise",maitrise,0)</f>
        <v>0</v>
      </c>
      <c r="T90" s="118"/>
      <c r="V90" s="85"/>
      <c r="W90" s="87"/>
      <c r="Y90" s="85"/>
      <c r="Z90" s="87"/>
      <c r="AB90" s="85"/>
      <c r="AC90" s="87"/>
      <c r="AE90" s="85"/>
      <c r="AF90" s="87"/>
      <c r="AK90" s="85"/>
      <c r="AL90" s="87"/>
      <c r="AN90" s="85"/>
      <c r="AO90" s="87"/>
      <c r="AQ90" s="85"/>
      <c r="AR90" s="87"/>
      <c r="AT90" s="85"/>
      <c r="AU90" s="87"/>
    </row>
    <row r="91" spans="2:47" ht="7.5" customHeight="1" x14ac:dyDescent="0.15">
      <c r="B91" s="267"/>
      <c r="C91" s="268"/>
      <c r="D91" s="268"/>
      <c r="E91" s="268"/>
      <c r="F91" s="268"/>
      <c r="G91" s="268"/>
      <c r="H91" s="268"/>
      <c r="I91" s="268"/>
      <c r="J91" s="269"/>
      <c r="K91" s="28"/>
      <c r="L91" s="28"/>
      <c r="M91" s="272"/>
      <c r="N91" s="273"/>
      <c r="P91" s="119"/>
      <c r="Q91" s="120"/>
      <c r="S91" s="119"/>
      <c r="T91" s="120"/>
      <c r="V91" s="88"/>
      <c r="W91" s="90"/>
      <c r="Y91" s="88"/>
      <c r="Z91" s="90"/>
      <c r="AB91" s="88"/>
      <c r="AC91" s="90"/>
      <c r="AE91" s="88"/>
      <c r="AF91" s="90"/>
      <c r="AK91" s="88"/>
      <c r="AL91" s="90"/>
      <c r="AN91" s="88"/>
      <c r="AO91" s="90"/>
      <c r="AQ91" s="88"/>
      <c r="AR91" s="90"/>
      <c r="AT91" s="88"/>
      <c r="AU91" s="90"/>
    </row>
    <row r="92" spans="2:47" ht="7.5" customHeight="1" x14ac:dyDescent="0.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</row>
    <row r="93" spans="2:47" ht="7.5" customHeight="1" x14ac:dyDescent="0.15">
      <c r="B93" s="57" t="s">
        <v>89</v>
      </c>
      <c r="C93" s="57"/>
      <c r="D93" s="57"/>
      <c r="E93" s="57"/>
    </row>
    <row r="94" spans="2:47" ht="7.5" customHeight="1" x14ac:dyDescent="0.15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</row>
    <row r="95" spans="2:47" ht="7.5" customHeight="1" x14ac:dyDescent="0.15"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</row>
  </sheetData>
  <sheetProtection sheet="1" objects="1" scenarios="1" selectLockedCells="1"/>
  <customSheetViews>
    <customSheetView guid="{06AAA7C2-3293-4B58-B4C9-CC8FD6FA4C78}" scale="175" showPageBreaks="1">
      <selection activeCell="B11" sqref="B11:AU11"/>
      <pageMargins left="0.7" right="0.7" top="0.75" bottom="0.75" header="0.3" footer="0.3"/>
      <pageSetup paperSize="9" orientation="portrait" r:id="rId1"/>
    </customSheetView>
  </customSheetViews>
  <mergeCells count="257">
    <mergeCell ref="B3:AU5"/>
    <mergeCell ref="B22:AU22"/>
    <mergeCell ref="B23:AU23"/>
    <mergeCell ref="M15:N16"/>
    <mergeCell ref="AE12:AF13"/>
    <mergeCell ref="AK9:AL10"/>
    <mergeCell ref="AK12:AL13"/>
    <mergeCell ref="AN9:AO10"/>
    <mergeCell ref="AQ9:AR10"/>
    <mergeCell ref="AT9:AU10"/>
    <mergeCell ref="AN12:AO13"/>
    <mergeCell ref="AQ12:AR13"/>
    <mergeCell ref="AT12:AU13"/>
    <mergeCell ref="S9:T10"/>
    <mergeCell ref="V9:W10"/>
    <mergeCell ref="Y9:Z10"/>
    <mergeCell ref="AB9:AC10"/>
    <mergeCell ref="AK15:AL16"/>
    <mergeCell ref="S12:T13"/>
    <mergeCell ref="V12:W13"/>
    <mergeCell ref="P7:AF7"/>
    <mergeCell ref="AQ18:AR19"/>
    <mergeCell ref="AT18:AU19"/>
    <mergeCell ref="B12:J19"/>
    <mergeCell ref="AK7:AU7"/>
    <mergeCell ref="M9:N10"/>
    <mergeCell ref="V18:W19"/>
    <mergeCell ref="Y18:Z19"/>
    <mergeCell ref="AB18:AC19"/>
    <mergeCell ref="B21:E21"/>
    <mergeCell ref="AE9:AF10"/>
    <mergeCell ref="P12:Q13"/>
    <mergeCell ref="P9:Q10"/>
    <mergeCell ref="P15:Q16"/>
    <mergeCell ref="S15:T16"/>
    <mergeCell ref="V15:W16"/>
    <mergeCell ref="AT15:AU16"/>
    <mergeCell ref="M18:N19"/>
    <mergeCell ref="P18:Q19"/>
    <mergeCell ref="S18:T19"/>
    <mergeCell ref="AE18:AF19"/>
    <mergeCell ref="AK18:AL19"/>
    <mergeCell ref="AN18:AO19"/>
    <mergeCell ref="Y15:Z16"/>
    <mergeCell ref="AB15:AC16"/>
    <mergeCell ref="AE15:AF16"/>
    <mergeCell ref="Y12:Z13"/>
    <mergeCell ref="AB12:AC13"/>
    <mergeCell ref="B11:E11"/>
    <mergeCell ref="M12:N13"/>
    <mergeCell ref="AN15:AO16"/>
    <mergeCell ref="AQ15:AR16"/>
    <mergeCell ref="AK25:AU25"/>
    <mergeCell ref="M27:N28"/>
    <mergeCell ref="P27:Q28"/>
    <mergeCell ref="S27:T28"/>
    <mergeCell ref="V27:W28"/>
    <mergeCell ref="Y27:Z28"/>
    <mergeCell ref="AB27:AC28"/>
    <mergeCell ref="AE27:AF28"/>
    <mergeCell ref="AK27:AL28"/>
    <mergeCell ref="AN27:AO28"/>
    <mergeCell ref="AQ27:AR28"/>
    <mergeCell ref="AT27:AU28"/>
    <mergeCell ref="B29:E29"/>
    <mergeCell ref="B30:J37"/>
    <mergeCell ref="M30:N31"/>
    <mergeCell ref="P30:Q31"/>
    <mergeCell ref="S30:T31"/>
    <mergeCell ref="M36:N37"/>
    <mergeCell ref="P36:Q37"/>
    <mergeCell ref="S36:T37"/>
    <mergeCell ref="P25:AF25"/>
    <mergeCell ref="AN30:AO31"/>
    <mergeCell ref="AQ30:AR31"/>
    <mergeCell ref="AT30:AU31"/>
    <mergeCell ref="M33:N34"/>
    <mergeCell ref="P33:Q34"/>
    <mergeCell ref="S33:T34"/>
    <mergeCell ref="V33:W34"/>
    <mergeCell ref="Y33:Z34"/>
    <mergeCell ref="AB33:AC34"/>
    <mergeCell ref="AE33:AF34"/>
    <mergeCell ref="AK33:AL34"/>
    <mergeCell ref="AN33:AO34"/>
    <mergeCell ref="AQ33:AR34"/>
    <mergeCell ref="AT33:AU34"/>
    <mergeCell ref="V30:W31"/>
    <mergeCell ref="Y30:Z31"/>
    <mergeCell ref="AB30:AC31"/>
    <mergeCell ref="AE30:AF31"/>
    <mergeCell ref="AK30:AL31"/>
    <mergeCell ref="AN36:AO37"/>
    <mergeCell ref="AQ36:AR37"/>
    <mergeCell ref="AT36:AU37"/>
    <mergeCell ref="B39:E39"/>
    <mergeCell ref="B40:AU40"/>
    <mergeCell ref="V36:W37"/>
    <mergeCell ref="Y36:Z37"/>
    <mergeCell ref="AB36:AC37"/>
    <mergeCell ref="AE36:AF37"/>
    <mergeCell ref="AK36:AL37"/>
    <mergeCell ref="B47:E47"/>
    <mergeCell ref="B48:J55"/>
    <mergeCell ref="M48:N49"/>
    <mergeCell ref="P48:Q49"/>
    <mergeCell ref="S48:T49"/>
    <mergeCell ref="M54:N55"/>
    <mergeCell ref="P54:Q55"/>
    <mergeCell ref="S54:T55"/>
    <mergeCell ref="B41:AU41"/>
    <mergeCell ref="P43:AF43"/>
    <mergeCell ref="AK43:AU43"/>
    <mergeCell ref="M45:N46"/>
    <mergeCell ref="P45:Q46"/>
    <mergeCell ref="S45:T46"/>
    <mergeCell ref="V45:W46"/>
    <mergeCell ref="Y45:Z46"/>
    <mergeCell ref="AB45:AC46"/>
    <mergeCell ref="AE45:AF46"/>
    <mergeCell ref="AK45:AL46"/>
    <mergeCell ref="AN45:AO46"/>
    <mergeCell ref="AQ45:AR46"/>
    <mergeCell ref="AT45:AU46"/>
    <mergeCell ref="AN48:AO49"/>
    <mergeCell ref="AQ48:AR49"/>
    <mergeCell ref="AT48:AU49"/>
    <mergeCell ref="M51:N52"/>
    <mergeCell ref="P51:Q52"/>
    <mergeCell ref="S51:T52"/>
    <mergeCell ref="V51:W52"/>
    <mergeCell ref="Y51:Z52"/>
    <mergeCell ref="AB51:AC52"/>
    <mergeCell ref="AE51:AF52"/>
    <mergeCell ref="AK51:AL52"/>
    <mergeCell ref="AN51:AO52"/>
    <mergeCell ref="AQ51:AR52"/>
    <mergeCell ref="AT51:AU52"/>
    <mergeCell ref="V48:W49"/>
    <mergeCell ref="Y48:Z49"/>
    <mergeCell ref="AB48:AC49"/>
    <mergeCell ref="AE48:AF49"/>
    <mergeCell ref="AK48:AL49"/>
    <mergeCell ref="AN54:AO55"/>
    <mergeCell ref="AQ54:AR55"/>
    <mergeCell ref="AT54:AU55"/>
    <mergeCell ref="B57:E57"/>
    <mergeCell ref="B58:AU58"/>
    <mergeCell ref="V54:W55"/>
    <mergeCell ref="Y54:Z55"/>
    <mergeCell ref="AB54:AC55"/>
    <mergeCell ref="AE54:AF55"/>
    <mergeCell ref="AK54:AL55"/>
    <mergeCell ref="B65:E65"/>
    <mergeCell ref="B66:J73"/>
    <mergeCell ref="M66:N67"/>
    <mergeCell ref="P66:Q67"/>
    <mergeCell ref="S66:T67"/>
    <mergeCell ref="M72:N73"/>
    <mergeCell ref="P72:Q73"/>
    <mergeCell ref="S72:T73"/>
    <mergeCell ref="B59:AU59"/>
    <mergeCell ref="P61:AF61"/>
    <mergeCell ref="AK61:AU61"/>
    <mergeCell ref="M63:N64"/>
    <mergeCell ref="P63:Q64"/>
    <mergeCell ref="S63:T64"/>
    <mergeCell ref="V63:W64"/>
    <mergeCell ref="Y63:Z64"/>
    <mergeCell ref="AB63:AC64"/>
    <mergeCell ref="AE63:AF64"/>
    <mergeCell ref="AK63:AL64"/>
    <mergeCell ref="AN63:AO64"/>
    <mergeCell ref="AQ63:AR64"/>
    <mergeCell ref="AT63:AU64"/>
    <mergeCell ref="AN66:AO67"/>
    <mergeCell ref="AQ66:AR67"/>
    <mergeCell ref="AT66:AU67"/>
    <mergeCell ref="M69:N70"/>
    <mergeCell ref="P69:Q70"/>
    <mergeCell ref="S69:T70"/>
    <mergeCell ref="V69:W70"/>
    <mergeCell ref="Y69:Z70"/>
    <mergeCell ref="AB69:AC70"/>
    <mergeCell ref="AE69:AF70"/>
    <mergeCell ref="AK69:AL70"/>
    <mergeCell ref="AN69:AO70"/>
    <mergeCell ref="AQ69:AR70"/>
    <mergeCell ref="AT69:AU70"/>
    <mergeCell ref="V66:W67"/>
    <mergeCell ref="Y66:Z67"/>
    <mergeCell ref="AB66:AC67"/>
    <mergeCell ref="AE66:AF67"/>
    <mergeCell ref="AK66:AL67"/>
    <mergeCell ref="AN72:AO73"/>
    <mergeCell ref="AQ72:AR73"/>
    <mergeCell ref="AT72:AU73"/>
    <mergeCell ref="B75:E75"/>
    <mergeCell ref="B76:AU76"/>
    <mergeCell ref="V72:W73"/>
    <mergeCell ref="Y72:Z73"/>
    <mergeCell ref="AB72:AC73"/>
    <mergeCell ref="AE72:AF73"/>
    <mergeCell ref="AK72:AL73"/>
    <mergeCell ref="B77:AU77"/>
    <mergeCell ref="P79:AF79"/>
    <mergeCell ref="AK79:AU79"/>
    <mergeCell ref="M81:N82"/>
    <mergeCell ref="P81:Q82"/>
    <mergeCell ref="S81:T82"/>
    <mergeCell ref="V81:W82"/>
    <mergeCell ref="Y81:Z82"/>
    <mergeCell ref="AB81:AC82"/>
    <mergeCell ref="AE81:AF82"/>
    <mergeCell ref="AK81:AL82"/>
    <mergeCell ref="AN81:AO82"/>
    <mergeCell ref="AQ81:AR82"/>
    <mergeCell ref="AT81:AU82"/>
    <mergeCell ref="AQ87:AR88"/>
    <mergeCell ref="AT87:AU88"/>
    <mergeCell ref="V84:W85"/>
    <mergeCell ref="Y84:Z85"/>
    <mergeCell ref="AB84:AC85"/>
    <mergeCell ref="AE84:AF85"/>
    <mergeCell ref="AK84:AL85"/>
    <mergeCell ref="B83:E83"/>
    <mergeCell ref="B84:J91"/>
    <mergeCell ref="M84:N85"/>
    <mergeCell ref="P84:Q85"/>
    <mergeCell ref="S84:T85"/>
    <mergeCell ref="M90:N91"/>
    <mergeCell ref="P90:Q91"/>
    <mergeCell ref="S90:T91"/>
    <mergeCell ref="B95:AU95"/>
    <mergeCell ref="B2:J2"/>
    <mergeCell ref="AN90:AO91"/>
    <mergeCell ref="AQ90:AR91"/>
    <mergeCell ref="AT90:AU91"/>
    <mergeCell ref="B93:E93"/>
    <mergeCell ref="B94:AU94"/>
    <mergeCell ref="V90:W91"/>
    <mergeCell ref="Y90:Z91"/>
    <mergeCell ref="AB90:AC91"/>
    <mergeCell ref="AE90:AF91"/>
    <mergeCell ref="AK90:AL91"/>
    <mergeCell ref="AN84:AO85"/>
    <mergeCell ref="AQ84:AR85"/>
    <mergeCell ref="AT84:AU85"/>
    <mergeCell ref="M87:N88"/>
    <mergeCell ref="P87:Q88"/>
    <mergeCell ref="S87:T88"/>
    <mergeCell ref="V87:W88"/>
    <mergeCell ref="Y87:Z88"/>
    <mergeCell ref="AB87:AC88"/>
    <mergeCell ref="AE87:AF88"/>
    <mergeCell ref="AK87:AL88"/>
    <mergeCell ref="AN87:AO88"/>
  </mergeCells>
  <dataValidations count="2">
    <dataValidation type="list" allowBlank="1" showInputMessage="1" showErrorMessage="1" sqref="P9:Q10 P15:Q16 P27:Q28 P33:Q34 P45:Q46 P51:Q52 P63:Q64 P69:Q70 P81:Q82 P87:Q88">
      <formula1>"-,FOR,DEX,CON,INT,SAG,CHA"</formula1>
    </dataValidation>
    <dataValidation type="list" allowBlank="1" showInputMessage="1" showErrorMessage="1" sqref="S9:T10 S15:T16 S27:T28 S33:T34 S45:T46 S51:T52 S63:T64 S69:T70 S81:T82 S87:T88">
      <formula1>"-,Maitrise"</formula1>
    </dataValidation>
  </dataValidation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3:AX96"/>
  <sheetViews>
    <sheetView showRowColHeaders="0" zoomScale="160" zoomScaleNormal="160" zoomScalePageLayoutView="85" workbookViewId="0">
      <selection activeCell="B13" sqref="B13:R15"/>
    </sheetView>
  </sheetViews>
  <sheetFormatPr baseColWidth="10" defaultColWidth="1.7109375" defaultRowHeight="7.5" customHeight="1" x14ac:dyDescent="0.25"/>
  <sheetData>
    <row r="3" spans="2:49" ht="7.5" customHeight="1" x14ac:dyDescent="0.25">
      <c r="B3" s="283" t="s">
        <v>0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1"/>
      <c r="T3" s="1"/>
      <c r="U3" s="283">
        <v>75</v>
      </c>
      <c r="V3" s="284"/>
      <c r="W3" s="284"/>
      <c r="X3" s="285"/>
      <c r="AA3" s="283" t="str">
        <f>IF(AT3&lt;75,"Il reste des points à dépenser!",IF(AT3&gt;75,"Trop de points dépensés!","Equilibre Atteint"))</f>
        <v>Il reste des points à dépenser!</v>
      </c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1"/>
      <c r="AS3" s="1"/>
      <c r="AT3" s="283">
        <f>U9-AT9</f>
        <v>-5</v>
      </c>
      <c r="AU3" s="284"/>
      <c r="AV3" s="284"/>
      <c r="AW3" s="285"/>
    </row>
    <row r="4" spans="2:49" ht="7.5" customHeight="1" x14ac:dyDescent="0.25">
      <c r="B4" s="286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8"/>
      <c r="S4" s="1"/>
      <c r="T4" s="1"/>
      <c r="U4" s="286"/>
      <c r="V4" s="287"/>
      <c r="W4" s="287"/>
      <c r="X4" s="288"/>
      <c r="AA4" s="286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8"/>
      <c r="AR4" s="1"/>
      <c r="AS4" s="1"/>
      <c r="AT4" s="286"/>
      <c r="AU4" s="287"/>
      <c r="AV4" s="287"/>
      <c r="AW4" s="288"/>
    </row>
    <row r="5" spans="2:49" ht="7.5" customHeight="1" x14ac:dyDescent="0.25">
      <c r="B5" s="289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1"/>
      <c r="S5" s="1"/>
      <c r="T5" s="1"/>
      <c r="U5" s="286"/>
      <c r="V5" s="287"/>
      <c r="W5" s="287"/>
      <c r="X5" s="288"/>
      <c r="AA5" s="289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1"/>
      <c r="AR5" s="1"/>
      <c r="AS5" s="1"/>
      <c r="AT5" s="286"/>
      <c r="AU5" s="287"/>
      <c r="AV5" s="287"/>
      <c r="AW5" s="288"/>
    </row>
    <row r="6" spans="2:49" ht="7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89"/>
      <c r="V6" s="290"/>
      <c r="W6" s="290"/>
      <c r="X6" s="29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289"/>
      <c r="AU6" s="290"/>
      <c r="AV6" s="290"/>
      <c r="AW6" s="291"/>
    </row>
    <row r="7" spans="2:49" ht="7.5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5"/>
      <c r="AV7" s="5"/>
      <c r="AW7" s="5"/>
    </row>
    <row r="8" spans="2:49" ht="7.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/>
      <c r="V8" s="3"/>
      <c r="W8" s="3"/>
      <c r="X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  <c r="AV8" s="3"/>
      <c r="AW8" s="3"/>
    </row>
    <row r="9" spans="2:49" ht="7.5" customHeight="1" x14ac:dyDescent="0.25">
      <c r="B9" s="302" t="s">
        <v>40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222">
        <f>U13+U18+U23+U28+U33+U38+U43+U48+U53+U58+U63+U68+U73+U78+U83+U88+U93</f>
        <v>0</v>
      </c>
      <c r="V9" s="303"/>
      <c r="W9" s="303"/>
      <c r="X9" s="303"/>
      <c r="AA9" s="302" t="s">
        <v>41</v>
      </c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222">
        <f>AT13+AT18+AT23+AT28+AT33+AT38+AT43+AT48+AT53+AT58+AT63+AT68+AT73+AT78+AT83+AT88+AT93</f>
        <v>5</v>
      </c>
      <c r="AU9" s="303"/>
      <c r="AV9" s="303"/>
      <c r="AW9" s="303"/>
    </row>
    <row r="10" spans="2:49" ht="7.5" customHeight="1" x14ac:dyDescent="0.25"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</row>
    <row r="11" spans="2:49" ht="7.5" customHeight="1" x14ac:dyDescent="0.25"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</row>
    <row r="13" spans="2:49" ht="7.5" customHeight="1" x14ac:dyDescent="0.25">
      <c r="B13" s="292" t="s">
        <v>1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4"/>
      <c r="S13" s="2"/>
      <c r="T13" s="2"/>
      <c r="U13" s="301"/>
      <c r="V13" s="293"/>
      <c r="W13" s="293"/>
      <c r="X13" s="294"/>
      <c r="AA13" s="292" t="s">
        <v>42</v>
      </c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4"/>
      <c r="AR13" s="2"/>
      <c r="AS13" s="2"/>
      <c r="AT13" s="301">
        <v>5</v>
      </c>
      <c r="AU13" s="293"/>
      <c r="AV13" s="293"/>
      <c r="AW13" s="294"/>
    </row>
    <row r="14" spans="2:49" ht="7.5" customHeight="1" x14ac:dyDescent="0.25"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  <c r="S14" s="2"/>
      <c r="T14" s="2"/>
      <c r="U14" s="295"/>
      <c r="V14" s="296"/>
      <c r="W14" s="296"/>
      <c r="X14" s="297"/>
      <c r="AA14" s="295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7"/>
      <c r="AR14" s="2"/>
      <c r="AS14" s="2"/>
      <c r="AT14" s="295"/>
      <c r="AU14" s="296"/>
      <c r="AV14" s="296"/>
      <c r="AW14" s="297"/>
    </row>
    <row r="15" spans="2:49" ht="7.5" customHeight="1" x14ac:dyDescent="0.25">
      <c r="B15" s="298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300"/>
      <c r="S15" s="2"/>
      <c r="T15" s="2"/>
      <c r="U15" s="295"/>
      <c r="V15" s="296"/>
      <c r="W15" s="296"/>
      <c r="X15" s="297"/>
      <c r="AA15" s="298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300"/>
      <c r="AR15" s="2"/>
      <c r="AS15" s="2"/>
      <c r="AT15" s="295"/>
      <c r="AU15" s="296"/>
      <c r="AV15" s="296"/>
      <c r="AW15" s="297"/>
    </row>
    <row r="16" spans="2:49" ht="7.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98"/>
      <c r="V16" s="299"/>
      <c r="W16" s="299"/>
      <c r="X16" s="30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98"/>
      <c r="AU16" s="299"/>
      <c r="AV16" s="299"/>
      <c r="AW16" s="300"/>
    </row>
    <row r="18" spans="2:49" ht="7.5" customHeight="1" x14ac:dyDescent="0.25">
      <c r="B18" s="292" t="s">
        <v>2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  <c r="S18" s="2"/>
      <c r="T18" s="2"/>
      <c r="U18" s="301"/>
      <c r="V18" s="293"/>
      <c r="W18" s="293"/>
      <c r="X18" s="294"/>
      <c r="AA18" s="292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4"/>
      <c r="AR18" s="2"/>
      <c r="AS18" s="2"/>
      <c r="AT18" s="301"/>
      <c r="AU18" s="293"/>
      <c r="AV18" s="293"/>
      <c r="AW18" s="294"/>
    </row>
    <row r="19" spans="2:49" ht="7.5" customHeight="1" x14ac:dyDescent="0.25"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7"/>
      <c r="S19" s="2"/>
      <c r="T19" s="2"/>
      <c r="U19" s="295"/>
      <c r="V19" s="296"/>
      <c r="W19" s="296"/>
      <c r="X19" s="297"/>
      <c r="AA19" s="295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7"/>
      <c r="AR19" s="2"/>
      <c r="AS19" s="2"/>
      <c r="AT19" s="295"/>
      <c r="AU19" s="296"/>
      <c r="AV19" s="296"/>
      <c r="AW19" s="297"/>
    </row>
    <row r="20" spans="2:49" ht="7.5" customHeight="1" x14ac:dyDescent="0.25"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300"/>
      <c r="S20" s="2"/>
      <c r="T20" s="2"/>
      <c r="U20" s="295"/>
      <c r="V20" s="296"/>
      <c r="W20" s="296"/>
      <c r="X20" s="297"/>
      <c r="AA20" s="298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300"/>
      <c r="AR20" s="2"/>
      <c r="AS20" s="2"/>
      <c r="AT20" s="295"/>
      <c r="AU20" s="296"/>
      <c r="AV20" s="296"/>
      <c r="AW20" s="297"/>
    </row>
    <row r="21" spans="2:49" ht="7.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98"/>
      <c r="V21" s="299"/>
      <c r="W21" s="299"/>
      <c r="X21" s="300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98"/>
      <c r="AU21" s="299"/>
      <c r="AV21" s="299"/>
      <c r="AW21" s="300"/>
    </row>
    <row r="23" spans="2:49" ht="7.5" customHeight="1" x14ac:dyDescent="0.25">
      <c r="B23" s="292" t="s">
        <v>3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4"/>
      <c r="S23" s="2"/>
      <c r="T23" s="2"/>
      <c r="U23" s="301"/>
      <c r="V23" s="293"/>
      <c r="W23" s="293"/>
      <c r="X23" s="294"/>
      <c r="AA23" s="301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4"/>
      <c r="AR23" s="2"/>
      <c r="AS23" s="2"/>
      <c r="AT23" s="301"/>
      <c r="AU23" s="293"/>
      <c r="AV23" s="293"/>
      <c r="AW23" s="294"/>
    </row>
    <row r="24" spans="2:49" ht="7.5" customHeight="1" x14ac:dyDescent="0.25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7"/>
      <c r="S24" s="2"/>
      <c r="T24" s="2"/>
      <c r="U24" s="295"/>
      <c r="V24" s="296"/>
      <c r="W24" s="296"/>
      <c r="X24" s="297"/>
      <c r="AA24" s="295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7"/>
      <c r="AR24" s="2"/>
      <c r="AS24" s="2"/>
      <c r="AT24" s="295"/>
      <c r="AU24" s="296"/>
      <c r="AV24" s="296"/>
      <c r="AW24" s="297"/>
    </row>
    <row r="25" spans="2:49" ht="7.5" customHeight="1" x14ac:dyDescent="0.25"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00"/>
      <c r="S25" s="2"/>
      <c r="T25" s="2"/>
      <c r="U25" s="295"/>
      <c r="V25" s="296"/>
      <c r="W25" s="296"/>
      <c r="X25" s="297"/>
      <c r="AA25" s="298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300"/>
      <c r="AR25" s="2"/>
      <c r="AS25" s="2"/>
      <c r="AT25" s="295"/>
      <c r="AU25" s="296"/>
      <c r="AV25" s="296"/>
      <c r="AW25" s="297"/>
    </row>
    <row r="26" spans="2:49" ht="7.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98"/>
      <c r="V26" s="299"/>
      <c r="W26" s="299"/>
      <c r="X26" s="30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98"/>
      <c r="AU26" s="299"/>
      <c r="AV26" s="299"/>
      <c r="AW26" s="300"/>
    </row>
    <row r="28" spans="2:49" ht="7.5" customHeight="1" x14ac:dyDescent="0.25">
      <c r="B28" s="292" t="s">
        <v>4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4"/>
      <c r="S28" s="2"/>
      <c r="T28" s="2"/>
      <c r="U28" s="301"/>
      <c r="V28" s="293"/>
      <c r="W28" s="293"/>
      <c r="X28" s="294"/>
      <c r="AA28" s="301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4"/>
      <c r="AR28" s="2"/>
      <c r="AS28" s="2"/>
      <c r="AT28" s="301"/>
      <c r="AU28" s="293"/>
      <c r="AV28" s="293"/>
      <c r="AW28" s="294"/>
    </row>
    <row r="29" spans="2:49" ht="7.5" customHeight="1" x14ac:dyDescent="0.25">
      <c r="B29" s="295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7"/>
      <c r="S29" s="2"/>
      <c r="T29" s="2"/>
      <c r="U29" s="295"/>
      <c r="V29" s="296"/>
      <c r="W29" s="296"/>
      <c r="X29" s="297"/>
      <c r="AA29" s="295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7"/>
      <c r="AR29" s="2"/>
      <c r="AS29" s="2"/>
      <c r="AT29" s="295"/>
      <c r="AU29" s="296"/>
      <c r="AV29" s="296"/>
      <c r="AW29" s="297"/>
    </row>
    <row r="30" spans="2:49" ht="7.5" customHeight="1" x14ac:dyDescent="0.25"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300"/>
      <c r="S30" s="2"/>
      <c r="T30" s="2"/>
      <c r="U30" s="295"/>
      <c r="V30" s="296"/>
      <c r="W30" s="296"/>
      <c r="X30" s="297"/>
      <c r="AA30" s="298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300"/>
      <c r="AR30" s="2"/>
      <c r="AS30" s="2"/>
      <c r="AT30" s="295"/>
      <c r="AU30" s="296"/>
      <c r="AV30" s="296"/>
      <c r="AW30" s="297"/>
    </row>
    <row r="31" spans="2:49" ht="7.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98"/>
      <c r="V31" s="299"/>
      <c r="W31" s="299"/>
      <c r="X31" s="30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98"/>
      <c r="AU31" s="299"/>
      <c r="AV31" s="299"/>
      <c r="AW31" s="300"/>
    </row>
    <row r="33" spans="2:50" ht="7.5" customHeight="1" x14ac:dyDescent="0.25">
      <c r="B33" s="292" t="s">
        <v>5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4"/>
      <c r="S33" s="2"/>
      <c r="T33" s="2"/>
      <c r="U33" s="301"/>
      <c r="V33" s="293"/>
      <c r="W33" s="293"/>
      <c r="X33" s="294"/>
      <c r="AA33" s="301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4"/>
      <c r="AR33" s="2"/>
      <c r="AS33" s="2"/>
      <c r="AT33" s="301"/>
      <c r="AU33" s="293"/>
      <c r="AV33" s="293"/>
      <c r="AW33" s="294"/>
    </row>
    <row r="34" spans="2:50" ht="7.5" customHeight="1" x14ac:dyDescent="0.25"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7"/>
      <c r="S34" s="2"/>
      <c r="T34" s="2"/>
      <c r="U34" s="295"/>
      <c r="V34" s="296"/>
      <c r="W34" s="296"/>
      <c r="X34" s="297"/>
      <c r="AA34" s="295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7"/>
      <c r="AR34" s="2"/>
      <c r="AS34" s="2"/>
      <c r="AT34" s="295"/>
      <c r="AU34" s="296"/>
      <c r="AV34" s="296"/>
      <c r="AW34" s="297"/>
    </row>
    <row r="35" spans="2:50" ht="7.5" customHeight="1" x14ac:dyDescent="0.25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300"/>
      <c r="S35" s="2"/>
      <c r="T35" s="2"/>
      <c r="U35" s="295"/>
      <c r="V35" s="296"/>
      <c r="W35" s="296"/>
      <c r="X35" s="297"/>
      <c r="AA35" s="298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300"/>
      <c r="AR35" s="2"/>
      <c r="AS35" s="2"/>
      <c r="AT35" s="295"/>
      <c r="AU35" s="296"/>
      <c r="AV35" s="296"/>
      <c r="AW35" s="297"/>
    </row>
    <row r="36" spans="2:50" ht="7.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98"/>
      <c r="V36" s="299"/>
      <c r="W36" s="299"/>
      <c r="X36" s="300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98"/>
      <c r="AU36" s="299"/>
      <c r="AV36" s="299"/>
      <c r="AW36" s="300"/>
    </row>
    <row r="38" spans="2:50" ht="7.5" customHeight="1" x14ac:dyDescent="0.25">
      <c r="B38" s="292" t="s">
        <v>6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4"/>
      <c r="S38" s="2"/>
      <c r="T38" s="2"/>
      <c r="U38" s="301"/>
      <c r="V38" s="293"/>
      <c r="W38" s="293"/>
      <c r="X38" s="294"/>
      <c r="AA38" s="301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4"/>
      <c r="AR38" s="2"/>
      <c r="AS38" s="2"/>
      <c r="AT38" s="301"/>
      <c r="AU38" s="293"/>
      <c r="AV38" s="293"/>
      <c r="AW38" s="294"/>
    </row>
    <row r="39" spans="2:50" ht="7.5" customHeight="1" x14ac:dyDescent="0.25">
      <c r="B39" s="295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7"/>
      <c r="S39" s="2"/>
      <c r="T39" s="2"/>
      <c r="U39" s="295"/>
      <c r="V39" s="296"/>
      <c r="W39" s="296"/>
      <c r="X39" s="297"/>
      <c r="AA39" s="295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7"/>
      <c r="AR39" s="2"/>
      <c r="AS39" s="2"/>
      <c r="AT39" s="295"/>
      <c r="AU39" s="296"/>
      <c r="AV39" s="296"/>
      <c r="AW39" s="297"/>
    </row>
    <row r="40" spans="2:50" ht="7.5" customHeight="1" x14ac:dyDescent="0.25"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300"/>
      <c r="S40" s="2"/>
      <c r="T40" s="2"/>
      <c r="U40" s="295"/>
      <c r="V40" s="296"/>
      <c r="W40" s="296"/>
      <c r="X40" s="297"/>
      <c r="AA40" s="298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300"/>
      <c r="AR40" s="2"/>
      <c r="AS40" s="2"/>
      <c r="AT40" s="295"/>
      <c r="AU40" s="296"/>
      <c r="AV40" s="296"/>
      <c r="AW40" s="297"/>
    </row>
    <row r="41" spans="2:50" ht="7.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98"/>
      <c r="V41" s="299"/>
      <c r="W41" s="299"/>
      <c r="X41" s="300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98"/>
      <c r="AU41" s="299"/>
      <c r="AV41" s="299"/>
      <c r="AW41" s="300"/>
    </row>
    <row r="43" spans="2:50" ht="7.5" customHeight="1" x14ac:dyDescent="0.25">
      <c r="B43" s="301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4"/>
      <c r="S43" s="2"/>
      <c r="T43" s="2"/>
      <c r="U43" s="301"/>
      <c r="V43" s="293"/>
      <c r="W43" s="293"/>
      <c r="X43" s="294"/>
      <c r="AA43" s="301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4"/>
      <c r="AR43" s="2"/>
      <c r="AS43" s="2"/>
      <c r="AT43" s="301"/>
      <c r="AU43" s="293"/>
      <c r="AV43" s="293"/>
      <c r="AW43" s="294"/>
      <c r="AX43" s="40"/>
    </row>
    <row r="44" spans="2:50" ht="7.5" customHeight="1" x14ac:dyDescent="0.25">
      <c r="B44" s="295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7"/>
      <c r="S44" s="2"/>
      <c r="T44" s="2"/>
      <c r="U44" s="295"/>
      <c r="V44" s="296"/>
      <c r="W44" s="296"/>
      <c r="X44" s="297"/>
      <c r="AA44" s="295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7"/>
      <c r="AR44" s="2"/>
      <c r="AS44" s="2"/>
      <c r="AT44" s="295"/>
      <c r="AU44" s="296"/>
      <c r="AV44" s="296"/>
      <c r="AW44" s="297"/>
      <c r="AX44" s="40"/>
    </row>
    <row r="45" spans="2:50" ht="7.5" customHeight="1" x14ac:dyDescent="0.25">
      <c r="B45" s="298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300"/>
      <c r="S45" s="2"/>
      <c r="T45" s="2"/>
      <c r="U45" s="295"/>
      <c r="V45" s="296"/>
      <c r="W45" s="296"/>
      <c r="X45" s="297"/>
      <c r="AA45" s="298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300"/>
      <c r="AR45" s="2"/>
      <c r="AS45" s="2"/>
      <c r="AT45" s="295"/>
      <c r="AU45" s="296"/>
      <c r="AV45" s="296"/>
      <c r="AW45" s="297"/>
      <c r="AX45" s="40"/>
    </row>
    <row r="46" spans="2:50" ht="7.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98"/>
      <c r="V46" s="299"/>
      <c r="W46" s="299"/>
      <c r="X46" s="300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98"/>
      <c r="AU46" s="299"/>
      <c r="AV46" s="299"/>
      <c r="AW46" s="300"/>
      <c r="AX46" s="40"/>
    </row>
    <row r="48" spans="2:50" ht="7.5" customHeight="1" x14ac:dyDescent="0.25">
      <c r="B48" s="301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4"/>
      <c r="S48" s="2"/>
      <c r="T48" s="2"/>
      <c r="U48" s="301"/>
      <c r="V48" s="293"/>
      <c r="W48" s="293"/>
      <c r="X48" s="294"/>
      <c r="AA48" s="301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4"/>
      <c r="AR48" s="2"/>
      <c r="AS48" s="2"/>
      <c r="AT48" s="301"/>
      <c r="AU48" s="293"/>
      <c r="AV48" s="293"/>
      <c r="AW48" s="294"/>
    </row>
    <row r="49" spans="2:49" ht="7.5" customHeight="1" x14ac:dyDescent="0.25">
      <c r="B49" s="295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7"/>
      <c r="S49" s="2"/>
      <c r="T49" s="2"/>
      <c r="U49" s="295"/>
      <c r="V49" s="296"/>
      <c r="W49" s="296"/>
      <c r="X49" s="297"/>
      <c r="AA49" s="295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7"/>
      <c r="AR49" s="2"/>
      <c r="AS49" s="2"/>
      <c r="AT49" s="295"/>
      <c r="AU49" s="296"/>
      <c r="AV49" s="296"/>
      <c r="AW49" s="297"/>
    </row>
    <row r="50" spans="2:49" ht="7.5" customHeight="1" x14ac:dyDescent="0.25">
      <c r="B50" s="298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300"/>
      <c r="S50" s="2"/>
      <c r="T50" s="2"/>
      <c r="U50" s="295"/>
      <c r="V50" s="296"/>
      <c r="W50" s="296"/>
      <c r="X50" s="297"/>
      <c r="AA50" s="298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300"/>
      <c r="AR50" s="2"/>
      <c r="AS50" s="2"/>
      <c r="AT50" s="295"/>
      <c r="AU50" s="296"/>
      <c r="AV50" s="296"/>
      <c r="AW50" s="297"/>
    </row>
    <row r="51" spans="2:49" ht="7.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98"/>
      <c r="V51" s="299"/>
      <c r="W51" s="299"/>
      <c r="X51" s="300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98"/>
      <c r="AU51" s="299"/>
      <c r="AV51" s="299"/>
      <c r="AW51" s="300"/>
    </row>
    <row r="53" spans="2:49" ht="7.5" customHeight="1" x14ac:dyDescent="0.25">
      <c r="B53" s="301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4"/>
      <c r="S53" s="2"/>
      <c r="T53" s="2"/>
      <c r="U53" s="301"/>
      <c r="V53" s="293"/>
      <c r="W53" s="293"/>
      <c r="X53" s="294"/>
      <c r="AA53" s="301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4"/>
      <c r="AR53" s="2"/>
      <c r="AS53" s="2"/>
      <c r="AT53" s="301"/>
      <c r="AU53" s="293"/>
      <c r="AV53" s="293"/>
      <c r="AW53" s="294"/>
    </row>
    <row r="54" spans="2:49" ht="7.5" customHeight="1" x14ac:dyDescent="0.25">
      <c r="B54" s="295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7"/>
      <c r="S54" s="2"/>
      <c r="T54" s="2"/>
      <c r="U54" s="295"/>
      <c r="V54" s="296"/>
      <c r="W54" s="296"/>
      <c r="X54" s="297"/>
      <c r="AA54" s="295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7"/>
      <c r="AR54" s="2"/>
      <c r="AS54" s="2"/>
      <c r="AT54" s="295"/>
      <c r="AU54" s="296"/>
      <c r="AV54" s="296"/>
      <c r="AW54" s="297"/>
    </row>
    <row r="55" spans="2:49" ht="7.5" customHeight="1" x14ac:dyDescent="0.25">
      <c r="B55" s="298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300"/>
      <c r="S55" s="2"/>
      <c r="T55" s="2"/>
      <c r="U55" s="295"/>
      <c r="V55" s="296"/>
      <c r="W55" s="296"/>
      <c r="X55" s="297"/>
      <c r="AA55" s="298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300"/>
      <c r="AR55" s="2"/>
      <c r="AS55" s="2"/>
      <c r="AT55" s="295"/>
      <c r="AU55" s="296"/>
      <c r="AV55" s="296"/>
      <c r="AW55" s="297"/>
    </row>
    <row r="56" spans="2:49" ht="7.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98"/>
      <c r="V56" s="299"/>
      <c r="W56" s="299"/>
      <c r="X56" s="300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98"/>
      <c r="AU56" s="299"/>
      <c r="AV56" s="299"/>
      <c r="AW56" s="300"/>
    </row>
    <row r="58" spans="2:49" ht="7.5" customHeight="1" x14ac:dyDescent="0.25">
      <c r="B58" s="301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4"/>
      <c r="S58" s="2"/>
      <c r="T58" s="2"/>
      <c r="U58" s="301"/>
      <c r="V58" s="293"/>
      <c r="W58" s="293"/>
      <c r="X58" s="294"/>
      <c r="AA58" s="301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4"/>
      <c r="AR58" s="2"/>
      <c r="AS58" s="2"/>
      <c r="AT58" s="301"/>
      <c r="AU58" s="293"/>
      <c r="AV58" s="293"/>
      <c r="AW58" s="294"/>
    </row>
    <row r="59" spans="2:49" ht="7.5" customHeight="1" x14ac:dyDescent="0.25">
      <c r="B59" s="295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7"/>
      <c r="S59" s="2"/>
      <c r="T59" s="2"/>
      <c r="U59" s="295"/>
      <c r="V59" s="296"/>
      <c r="W59" s="296"/>
      <c r="X59" s="297"/>
      <c r="AA59" s="295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7"/>
      <c r="AR59" s="2"/>
      <c r="AS59" s="2"/>
      <c r="AT59" s="295"/>
      <c r="AU59" s="296"/>
      <c r="AV59" s="296"/>
      <c r="AW59" s="297"/>
    </row>
    <row r="60" spans="2:49" ht="7.5" customHeight="1" x14ac:dyDescent="0.25">
      <c r="B60" s="298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300"/>
      <c r="S60" s="2"/>
      <c r="T60" s="2"/>
      <c r="U60" s="295"/>
      <c r="V60" s="296"/>
      <c r="W60" s="296"/>
      <c r="X60" s="297"/>
      <c r="AA60" s="298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300"/>
      <c r="AR60" s="2"/>
      <c r="AS60" s="2"/>
      <c r="AT60" s="295"/>
      <c r="AU60" s="296"/>
      <c r="AV60" s="296"/>
      <c r="AW60" s="297"/>
    </row>
    <row r="61" spans="2:49" ht="7.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98"/>
      <c r="V61" s="299"/>
      <c r="W61" s="299"/>
      <c r="X61" s="300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98"/>
      <c r="AU61" s="299"/>
      <c r="AV61" s="299"/>
      <c r="AW61" s="300"/>
    </row>
    <row r="63" spans="2:49" ht="7.5" customHeight="1" x14ac:dyDescent="0.25">
      <c r="B63" s="301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4"/>
      <c r="S63" s="2"/>
      <c r="T63" s="2"/>
      <c r="U63" s="301"/>
      <c r="V63" s="293"/>
      <c r="W63" s="293"/>
      <c r="X63" s="294"/>
      <c r="AA63" s="301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4"/>
      <c r="AR63" s="2"/>
      <c r="AS63" s="2"/>
      <c r="AT63" s="301"/>
      <c r="AU63" s="293"/>
      <c r="AV63" s="293"/>
      <c r="AW63" s="294"/>
    </row>
    <row r="64" spans="2:49" ht="7.5" customHeight="1" x14ac:dyDescent="0.25">
      <c r="B64" s="295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7"/>
      <c r="S64" s="2"/>
      <c r="T64" s="2"/>
      <c r="U64" s="295"/>
      <c r="V64" s="296"/>
      <c r="W64" s="296"/>
      <c r="X64" s="297"/>
      <c r="AA64" s="295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7"/>
      <c r="AR64" s="2"/>
      <c r="AS64" s="2"/>
      <c r="AT64" s="295"/>
      <c r="AU64" s="296"/>
      <c r="AV64" s="296"/>
      <c r="AW64" s="297"/>
    </row>
    <row r="65" spans="2:49" ht="7.5" customHeight="1" x14ac:dyDescent="0.25">
      <c r="B65" s="298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300"/>
      <c r="S65" s="2"/>
      <c r="T65" s="2"/>
      <c r="U65" s="295"/>
      <c r="V65" s="296"/>
      <c r="W65" s="296"/>
      <c r="X65" s="297"/>
      <c r="AA65" s="298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300"/>
      <c r="AR65" s="2"/>
      <c r="AS65" s="2"/>
      <c r="AT65" s="295"/>
      <c r="AU65" s="296"/>
      <c r="AV65" s="296"/>
      <c r="AW65" s="297"/>
    </row>
    <row r="66" spans="2:49" ht="7.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98"/>
      <c r="V66" s="299"/>
      <c r="W66" s="299"/>
      <c r="X66" s="300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98"/>
      <c r="AU66" s="299"/>
      <c r="AV66" s="299"/>
      <c r="AW66" s="300"/>
    </row>
    <row r="68" spans="2:49" ht="7.5" customHeight="1" x14ac:dyDescent="0.25">
      <c r="B68" s="301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4"/>
      <c r="S68" s="2"/>
      <c r="T68" s="2"/>
      <c r="U68" s="301"/>
      <c r="V68" s="293"/>
      <c r="W68" s="293"/>
      <c r="X68" s="294"/>
      <c r="AA68" s="301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4"/>
      <c r="AR68" s="2"/>
      <c r="AS68" s="2"/>
      <c r="AT68" s="301"/>
      <c r="AU68" s="293"/>
      <c r="AV68" s="293"/>
      <c r="AW68" s="294"/>
    </row>
    <row r="69" spans="2:49" ht="7.5" customHeight="1" x14ac:dyDescent="0.25">
      <c r="B69" s="295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7"/>
      <c r="S69" s="2"/>
      <c r="T69" s="2"/>
      <c r="U69" s="295"/>
      <c r="V69" s="296"/>
      <c r="W69" s="296"/>
      <c r="X69" s="297"/>
      <c r="AA69" s="295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7"/>
      <c r="AR69" s="2"/>
      <c r="AS69" s="2"/>
      <c r="AT69" s="295"/>
      <c r="AU69" s="296"/>
      <c r="AV69" s="296"/>
      <c r="AW69" s="297"/>
    </row>
    <row r="70" spans="2:49" ht="7.5" customHeight="1" x14ac:dyDescent="0.25">
      <c r="B70" s="298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300"/>
      <c r="S70" s="2"/>
      <c r="T70" s="2"/>
      <c r="U70" s="295"/>
      <c r="V70" s="296"/>
      <c r="W70" s="296"/>
      <c r="X70" s="297"/>
      <c r="AA70" s="298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300"/>
      <c r="AR70" s="2"/>
      <c r="AS70" s="2"/>
      <c r="AT70" s="295"/>
      <c r="AU70" s="296"/>
      <c r="AV70" s="296"/>
      <c r="AW70" s="297"/>
    </row>
    <row r="71" spans="2:49" ht="7.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98"/>
      <c r="V71" s="299"/>
      <c r="W71" s="299"/>
      <c r="X71" s="300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98"/>
      <c r="AU71" s="299"/>
      <c r="AV71" s="299"/>
      <c r="AW71" s="300"/>
    </row>
    <row r="73" spans="2:49" ht="7.5" customHeight="1" x14ac:dyDescent="0.25">
      <c r="B73" s="301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4"/>
      <c r="S73" s="2"/>
      <c r="T73" s="2"/>
      <c r="U73" s="301"/>
      <c r="V73" s="293"/>
      <c r="W73" s="293"/>
      <c r="X73" s="294"/>
      <c r="AA73" s="301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4"/>
      <c r="AR73" s="2"/>
      <c r="AS73" s="2"/>
      <c r="AT73" s="301"/>
      <c r="AU73" s="293"/>
      <c r="AV73" s="293"/>
      <c r="AW73" s="294"/>
    </row>
    <row r="74" spans="2:49" ht="7.5" customHeight="1" x14ac:dyDescent="0.25">
      <c r="B74" s="295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7"/>
      <c r="S74" s="2"/>
      <c r="T74" s="2"/>
      <c r="U74" s="295"/>
      <c r="V74" s="296"/>
      <c r="W74" s="296"/>
      <c r="X74" s="297"/>
      <c r="AA74" s="295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7"/>
      <c r="AR74" s="2"/>
      <c r="AS74" s="2"/>
      <c r="AT74" s="295"/>
      <c r="AU74" s="296"/>
      <c r="AV74" s="296"/>
      <c r="AW74" s="297"/>
    </row>
    <row r="75" spans="2:49" ht="7.5" customHeight="1" x14ac:dyDescent="0.25">
      <c r="B75" s="298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300"/>
      <c r="S75" s="2"/>
      <c r="T75" s="2"/>
      <c r="U75" s="295"/>
      <c r="V75" s="296"/>
      <c r="W75" s="296"/>
      <c r="X75" s="297"/>
      <c r="AA75" s="298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300"/>
      <c r="AR75" s="2"/>
      <c r="AS75" s="2"/>
      <c r="AT75" s="295"/>
      <c r="AU75" s="296"/>
      <c r="AV75" s="296"/>
      <c r="AW75" s="297"/>
    </row>
    <row r="76" spans="2:49" ht="7.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98"/>
      <c r="V76" s="299"/>
      <c r="W76" s="299"/>
      <c r="X76" s="300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98"/>
      <c r="AU76" s="299"/>
      <c r="AV76" s="299"/>
      <c r="AW76" s="300"/>
    </row>
    <row r="78" spans="2:49" ht="7.5" customHeight="1" x14ac:dyDescent="0.25">
      <c r="B78" s="301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4"/>
      <c r="S78" s="2"/>
      <c r="T78" s="2"/>
      <c r="U78" s="301"/>
      <c r="V78" s="293"/>
      <c r="W78" s="293"/>
      <c r="X78" s="294"/>
      <c r="AA78" s="301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4"/>
      <c r="AR78" s="2"/>
      <c r="AS78" s="2"/>
      <c r="AT78" s="301"/>
      <c r="AU78" s="293"/>
      <c r="AV78" s="293"/>
      <c r="AW78" s="294"/>
    </row>
    <row r="79" spans="2:49" ht="7.5" customHeight="1" x14ac:dyDescent="0.25">
      <c r="B79" s="295"/>
      <c r="C79" s="296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7"/>
      <c r="S79" s="2"/>
      <c r="T79" s="2"/>
      <c r="U79" s="295"/>
      <c r="V79" s="296"/>
      <c r="W79" s="296"/>
      <c r="X79" s="297"/>
      <c r="AA79" s="295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7"/>
      <c r="AR79" s="2"/>
      <c r="AS79" s="2"/>
      <c r="AT79" s="295"/>
      <c r="AU79" s="296"/>
      <c r="AV79" s="296"/>
      <c r="AW79" s="297"/>
    </row>
    <row r="80" spans="2:49" ht="7.5" customHeight="1" x14ac:dyDescent="0.25">
      <c r="B80" s="298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300"/>
      <c r="S80" s="2"/>
      <c r="T80" s="2"/>
      <c r="U80" s="295"/>
      <c r="V80" s="296"/>
      <c r="W80" s="296"/>
      <c r="X80" s="297"/>
      <c r="AA80" s="298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300"/>
      <c r="AR80" s="2"/>
      <c r="AS80" s="2"/>
      <c r="AT80" s="295"/>
      <c r="AU80" s="296"/>
      <c r="AV80" s="296"/>
      <c r="AW80" s="297"/>
    </row>
    <row r="81" spans="2:49" ht="7.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98"/>
      <c r="V81" s="299"/>
      <c r="W81" s="299"/>
      <c r="X81" s="300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98"/>
      <c r="AU81" s="299"/>
      <c r="AV81" s="299"/>
      <c r="AW81" s="300"/>
    </row>
    <row r="83" spans="2:49" ht="7.5" customHeight="1" x14ac:dyDescent="0.25">
      <c r="B83" s="301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4"/>
      <c r="S83" s="2"/>
      <c r="T83" s="2"/>
      <c r="U83" s="301"/>
      <c r="V83" s="293"/>
      <c r="W83" s="293"/>
      <c r="X83" s="294"/>
      <c r="AA83" s="301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4"/>
      <c r="AR83" s="2"/>
      <c r="AS83" s="2"/>
      <c r="AT83" s="301"/>
      <c r="AU83" s="293"/>
      <c r="AV83" s="293"/>
      <c r="AW83" s="294"/>
    </row>
    <row r="84" spans="2:49" ht="7.5" customHeight="1" x14ac:dyDescent="0.25">
      <c r="B84" s="295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7"/>
      <c r="S84" s="2"/>
      <c r="T84" s="2"/>
      <c r="U84" s="295"/>
      <c r="V84" s="296"/>
      <c r="W84" s="296"/>
      <c r="X84" s="297"/>
      <c r="AA84" s="295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7"/>
      <c r="AR84" s="2"/>
      <c r="AS84" s="2"/>
      <c r="AT84" s="295"/>
      <c r="AU84" s="296"/>
      <c r="AV84" s="296"/>
      <c r="AW84" s="297"/>
    </row>
    <row r="85" spans="2:49" ht="7.5" customHeight="1" x14ac:dyDescent="0.25">
      <c r="B85" s="298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300"/>
      <c r="S85" s="2"/>
      <c r="T85" s="2"/>
      <c r="U85" s="295"/>
      <c r="V85" s="296"/>
      <c r="W85" s="296"/>
      <c r="X85" s="297"/>
      <c r="AA85" s="298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300"/>
      <c r="AR85" s="2"/>
      <c r="AS85" s="2"/>
      <c r="AT85" s="295"/>
      <c r="AU85" s="296"/>
      <c r="AV85" s="296"/>
      <c r="AW85" s="297"/>
    </row>
    <row r="86" spans="2:49" ht="7.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98"/>
      <c r="V86" s="299"/>
      <c r="W86" s="299"/>
      <c r="X86" s="300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98"/>
      <c r="AU86" s="299"/>
      <c r="AV86" s="299"/>
      <c r="AW86" s="300"/>
    </row>
    <row r="88" spans="2:49" ht="7.5" customHeight="1" x14ac:dyDescent="0.25">
      <c r="B88" s="301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4"/>
      <c r="S88" s="2"/>
      <c r="T88" s="2"/>
      <c r="U88" s="301"/>
      <c r="V88" s="293"/>
      <c r="W88" s="293"/>
      <c r="X88" s="294"/>
      <c r="AA88" s="301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4"/>
      <c r="AR88" s="2"/>
      <c r="AS88" s="2"/>
      <c r="AT88" s="301"/>
      <c r="AU88" s="293"/>
      <c r="AV88" s="293"/>
      <c r="AW88" s="294"/>
    </row>
    <row r="89" spans="2:49" ht="7.5" customHeight="1" x14ac:dyDescent="0.25">
      <c r="B89" s="295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7"/>
      <c r="S89" s="2"/>
      <c r="T89" s="2"/>
      <c r="U89" s="295"/>
      <c r="V89" s="296"/>
      <c r="W89" s="296"/>
      <c r="X89" s="297"/>
      <c r="AA89" s="295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7"/>
      <c r="AR89" s="2"/>
      <c r="AS89" s="2"/>
      <c r="AT89" s="295"/>
      <c r="AU89" s="296"/>
      <c r="AV89" s="296"/>
      <c r="AW89" s="297"/>
    </row>
    <row r="90" spans="2:49" ht="7.5" customHeight="1" x14ac:dyDescent="0.25">
      <c r="B90" s="298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300"/>
      <c r="S90" s="2"/>
      <c r="T90" s="2"/>
      <c r="U90" s="295"/>
      <c r="V90" s="296"/>
      <c r="W90" s="296"/>
      <c r="X90" s="297"/>
      <c r="AA90" s="298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300"/>
      <c r="AR90" s="2"/>
      <c r="AS90" s="2"/>
      <c r="AT90" s="295"/>
      <c r="AU90" s="296"/>
      <c r="AV90" s="296"/>
      <c r="AW90" s="297"/>
    </row>
    <row r="91" spans="2:49" ht="7.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98"/>
      <c r="V91" s="299"/>
      <c r="W91" s="299"/>
      <c r="X91" s="300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98"/>
      <c r="AU91" s="299"/>
      <c r="AV91" s="299"/>
      <c r="AW91" s="300"/>
    </row>
    <row r="93" spans="2:49" ht="7.5" customHeight="1" x14ac:dyDescent="0.25">
      <c r="B93" s="301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4"/>
      <c r="S93" s="2"/>
      <c r="T93" s="2"/>
      <c r="U93" s="301"/>
      <c r="V93" s="293"/>
      <c r="W93" s="293"/>
      <c r="X93" s="294"/>
      <c r="AA93" s="301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4"/>
      <c r="AR93" s="2"/>
      <c r="AS93" s="2"/>
      <c r="AT93" s="301"/>
      <c r="AU93" s="293"/>
      <c r="AV93" s="293"/>
      <c r="AW93" s="294"/>
    </row>
    <row r="94" spans="2:49" ht="7.5" customHeight="1" x14ac:dyDescent="0.25">
      <c r="B94" s="295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7"/>
      <c r="S94" s="2"/>
      <c r="T94" s="2"/>
      <c r="U94" s="295"/>
      <c r="V94" s="296"/>
      <c r="W94" s="296"/>
      <c r="X94" s="297"/>
      <c r="AA94" s="295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7"/>
      <c r="AR94" s="2"/>
      <c r="AS94" s="2"/>
      <c r="AT94" s="295"/>
      <c r="AU94" s="296"/>
      <c r="AV94" s="296"/>
      <c r="AW94" s="297"/>
    </row>
    <row r="95" spans="2:49" ht="7.5" customHeight="1" x14ac:dyDescent="0.25">
      <c r="B95" s="298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300"/>
      <c r="S95" s="2"/>
      <c r="T95" s="2"/>
      <c r="U95" s="295"/>
      <c r="V95" s="296"/>
      <c r="W95" s="296"/>
      <c r="X95" s="297"/>
      <c r="AA95" s="298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300"/>
      <c r="AR95" s="2"/>
      <c r="AS95" s="2"/>
      <c r="AT95" s="295"/>
      <c r="AU95" s="296"/>
      <c r="AV95" s="296"/>
      <c r="AW95" s="297"/>
    </row>
    <row r="96" spans="2:49" ht="7.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98"/>
      <c r="V96" s="299"/>
      <c r="W96" s="299"/>
      <c r="X96" s="300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98"/>
      <c r="AU96" s="299"/>
      <c r="AV96" s="299"/>
      <c r="AW96" s="300"/>
    </row>
  </sheetData>
  <sheetProtection sheet="1" objects="1" scenarios="1" selectLockedCells="1"/>
  <customSheetViews>
    <customSheetView guid="{06AAA7C2-3293-4B58-B4C9-CC8FD6FA4C78}" scale="160">
      <selection activeCell="F51" sqref="F51"/>
      <pageMargins left="0.7" right="0.7" top="0.75" bottom="0.75" header="0.3" footer="0.3"/>
      <pageSetup paperSize="9" orientation="portrait" r:id="rId1"/>
    </customSheetView>
  </customSheetViews>
  <mergeCells count="76">
    <mergeCell ref="AA83:AQ85"/>
    <mergeCell ref="AT83:AW86"/>
    <mergeCell ref="AA88:AQ90"/>
    <mergeCell ref="AT88:AW91"/>
    <mergeCell ref="AA93:AQ95"/>
    <mergeCell ref="AT93:AW96"/>
    <mergeCell ref="AA68:AQ70"/>
    <mergeCell ref="AT68:AW71"/>
    <mergeCell ref="AA73:AQ75"/>
    <mergeCell ref="AT73:AW76"/>
    <mergeCell ref="AA78:AQ80"/>
    <mergeCell ref="AT78:AW81"/>
    <mergeCell ref="AA53:AQ55"/>
    <mergeCell ref="AT53:AW56"/>
    <mergeCell ref="AA58:AQ60"/>
    <mergeCell ref="AT58:AW61"/>
    <mergeCell ref="AA63:AQ65"/>
    <mergeCell ref="AT63:AW66"/>
    <mergeCell ref="AA38:AQ40"/>
    <mergeCell ref="AT38:AW41"/>
    <mergeCell ref="AA43:AQ45"/>
    <mergeCell ref="AT43:AW46"/>
    <mergeCell ref="AA48:AQ50"/>
    <mergeCell ref="AT48:AW51"/>
    <mergeCell ref="AA23:AQ25"/>
    <mergeCell ref="AT23:AW26"/>
    <mergeCell ref="AA28:AQ30"/>
    <mergeCell ref="AT28:AW31"/>
    <mergeCell ref="AA33:AQ35"/>
    <mergeCell ref="AT33:AW36"/>
    <mergeCell ref="B93:R95"/>
    <mergeCell ref="U93:X96"/>
    <mergeCell ref="AA13:AQ15"/>
    <mergeCell ref="AT13:AW16"/>
    <mergeCell ref="AA18:AQ20"/>
    <mergeCell ref="AT18:AW21"/>
    <mergeCell ref="B78:R80"/>
    <mergeCell ref="U78:X81"/>
    <mergeCell ref="B83:R85"/>
    <mergeCell ref="U83:X86"/>
    <mergeCell ref="B88:R90"/>
    <mergeCell ref="U88:X91"/>
    <mergeCell ref="B63:R65"/>
    <mergeCell ref="U63:X66"/>
    <mergeCell ref="B68:R70"/>
    <mergeCell ref="U68:X71"/>
    <mergeCell ref="B73:R75"/>
    <mergeCell ref="U73:X76"/>
    <mergeCell ref="B48:R50"/>
    <mergeCell ref="U48:X51"/>
    <mergeCell ref="B53:R55"/>
    <mergeCell ref="U53:X56"/>
    <mergeCell ref="B58:R60"/>
    <mergeCell ref="U58:X61"/>
    <mergeCell ref="B33:R35"/>
    <mergeCell ref="U33:X36"/>
    <mergeCell ref="B38:R40"/>
    <mergeCell ref="U38:X41"/>
    <mergeCell ref="B43:R45"/>
    <mergeCell ref="U43:X46"/>
    <mergeCell ref="B18:R20"/>
    <mergeCell ref="U18:X21"/>
    <mergeCell ref="B23:R25"/>
    <mergeCell ref="U23:X26"/>
    <mergeCell ref="B28:R30"/>
    <mergeCell ref="U28:X31"/>
    <mergeCell ref="U3:X6"/>
    <mergeCell ref="B3:R5"/>
    <mergeCell ref="AA3:AQ5"/>
    <mergeCell ref="AT3:AW6"/>
    <mergeCell ref="B13:R15"/>
    <mergeCell ref="U13:X16"/>
    <mergeCell ref="B9:T11"/>
    <mergeCell ref="U9:X11"/>
    <mergeCell ref="AA9:AS11"/>
    <mergeCell ref="AT9:AW11"/>
  </mergeCells>
  <conditionalFormatting sqref="AT3:AW6">
    <cfRule type="cellIs" dxfId="2" priority="1" operator="greaterThan">
      <formula>75</formula>
    </cfRule>
    <cfRule type="cellIs" dxfId="1" priority="2" operator="equal">
      <formula>75</formula>
    </cfRule>
    <cfRule type="cellIs" dxfId="0" priority="3" operator="lessThan">
      <formula>75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2:AX106"/>
  <sheetViews>
    <sheetView showRowColHeaders="0" zoomScale="160" zoomScaleNormal="160" workbookViewId="0">
      <selection activeCell="AZ10" sqref="AZ10"/>
    </sheetView>
  </sheetViews>
  <sheetFormatPr baseColWidth="10" defaultColWidth="1.7109375" defaultRowHeight="7.5" customHeight="1" x14ac:dyDescent="0.25"/>
  <cols>
    <col min="32" max="33" width="1.7109375" style="38"/>
  </cols>
  <sheetData>
    <row r="2" spans="2:50" ht="7.5" customHeight="1" x14ac:dyDescent="0.25">
      <c r="B2" s="58" t="s">
        <v>139</v>
      </c>
      <c r="C2" s="58"/>
      <c r="D2" s="58"/>
      <c r="E2" s="58"/>
      <c r="F2" s="58"/>
      <c r="AF2" s="58" t="s">
        <v>140</v>
      </c>
      <c r="AG2" s="58"/>
      <c r="AH2" s="58"/>
      <c r="AI2" s="58"/>
      <c r="AJ2" s="58"/>
      <c r="AK2" s="261"/>
      <c r="AL2" s="261"/>
      <c r="AM2" s="261"/>
      <c r="AN2" s="261"/>
      <c r="AP2" s="58" t="s">
        <v>146</v>
      </c>
      <c r="AQ2" s="58"/>
      <c r="AR2" s="58"/>
      <c r="AS2" s="58"/>
      <c r="AT2" s="58"/>
      <c r="AU2" s="261"/>
      <c r="AV2" s="261"/>
      <c r="AW2" s="261"/>
      <c r="AX2" s="261"/>
    </row>
    <row r="4" spans="2:50" ht="7.5" customHeight="1" x14ac:dyDescent="0.25">
      <c r="B4" s="310">
        <v>0</v>
      </c>
      <c r="C4" s="311"/>
      <c r="E4" s="310">
        <v>1</v>
      </c>
      <c r="F4" s="311"/>
      <c r="H4" s="310">
        <v>2</v>
      </c>
      <c r="I4" s="311"/>
      <c r="K4" s="310">
        <v>3</v>
      </c>
      <c r="L4" s="311"/>
      <c r="N4" s="310">
        <v>4</v>
      </c>
      <c r="O4" s="311"/>
      <c r="Q4" s="310">
        <v>5</v>
      </c>
      <c r="R4" s="311"/>
      <c r="T4" s="310">
        <v>6</v>
      </c>
      <c r="U4" s="311"/>
      <c r="W4" s="310">
        <v>7</v>
      </c>
      <c r="X4" s="311"/>
      <c r="Z4" s="310">
        <v>8</v>
      </c>
      <c r="AA4" s="311"/>
      <c r="AC4" s="310">
        <v>9</v>
      </c>
      <c r="AD4" s="311"/>
      <c r="AF4" s="37"/>
      <c r="AG4" s="37"/>
      <c r="AM4" s="310">
        <f>niveau+mod_int</f>
        <v>1</v>
      </c>
      <c r="AN4" s="311"/>
      <c r="AP4" s="210" t="s">
        <v>51</v>
      </c>
      <c r="AQ4" s="210"/>
      <c r="AV4" s="46">
        <f>8+maitrise+AP7</f>
        <v>10</v>
      </c>
      <c r="AW4" s="47"/>
    </row>
    <row r="5" spans="2:50" ht="7.5" customHeight="1" x14ac:dyDescent="0.25">
      <c r="B5" s="312"/>
      <c r="C5" s="313"/>
      <c r="E5" s="312"/>
      <c r="F5" s="313"/>
      <c r="H5" s="312"/>
      <c r="I5" s="313"/>
      <c r="K5" s="312"/>
      <c r="L5" s="313"/>
      <c r="N5" s="312"/>
      <c r="O5" s="313"/>
      <c r="Q5" s="312"/>
      <c r="R5" s="313"/>
      <c r="T5" s="312"/>
      <c r="U5" s="313"/>
      <c r="W5" s="312"/>
      <c r="X5" s="313"/>
      <c r="Z5" s="312"/>
      <c r="AA5" s="313"/>
      <c r="AC5" s="312"/>
      <c r="AD5" s="313"/>
      <c r="AF5" s="37"/>
      <c r="AG5" s="37"/>
      <c r="AM5" s="312"/>
      <c r="AN5" s="313"/>
      <c r="AP5" s="89"/>
      <c r="AQ5" s="89"/>
      <c r="AV5" s="48"/>
      <c r="AW5" s="49"/>
    </row>
    <row r="6" spans="2:50" ht="7.5" customHeight="1" x14ac:dyDescent="0.25">
      <c r="AP6" s="8"/>
      <c r="AQ6" s="8"/>
    </row>
    <row r="7" spans="2:50" ht="7.5" customHeight="1" x14ac:dyDescent="0.25">
      <c r="B7" s="85"/>
      <c r="C7" s="87"/>
      <c r="E7" s="85"/>
      <c r="F7" s="87"/>
      <c r="H7" s="85"/>
      <c r="I7" s="87"/>
      <c r="K7" s="85"/>
      <c r="L7" s="87"/>
      <c r="N7" s="85"/>
      <c r="O7" s="87"/>
      <c r="Q7" s="85"/>
      <c r="R7" s="87"/>
      <c r="T7" s="85"/>
      <c r="U7" s="87"/>
      <c r="W7" s="85"/>
      <c r="X7" s="87"/>
      <c r="Z7" s="85"/>
      <c r="AA7" s="87"/>
      <c r="AC7" s="85"/>
      <c r="AD7" s="87"/>
      <c r="AF7" s="37"/>
      <c r="AG7" s="37"/>
      <c r="AP7" s="306">
        <f>IF(AP4="FOR",mod_for,IF(AP4="DEX",mod_dex,IF(AP4="CON",mod_con,IF(AP4="SAG",mod_sag,IF(AP4="INT",mod_int,IF(AP4="CHA",mod_cha,0))))))</f>
        <v>0</v>
      </c>
      <c r="AQ7" s="306"/>
    </row>
    <row r="8" spans="2:50" ht="7.5" customHeight="1" x14ac:dyDescent="0.25">
      <c r="B8" s="88"/>
      <c r="C8" s="90"/>
      <c r="E8" s="88"/>
      <c r="F8" s="90"/>
      <c r="H8" s="88"/>
      <c r="I8" s="90"/>
      <c r="K8" s="88"/>
      <c r="L8" s="90"/>
      <c r="N8" s="88"/>
      <c r="O8" s="90"/>
      <c r="Q8" s="88"/>
      <c r="R8" s="90"/>
      <c r="T8" s="88"/>
      <c r="U8" s="90"/>
      <c r="V8" s="40"/>
      <c r="W8" s="88"/>
      <c r="X8" s="90"/>
      <c r="Z8" s="88"/>
      <c r="AA8" s="90"/>
      <c r="AC8" s="88"/>
      <c r="AD8" s="90"/>
      <c r="AF8" s="37"/>
      <c r="AG8" s="37"/>
      <c r="AP8" s="306"/>
      <c r="AQ8" s="306"/>
    </row>
    <row r="10" spans="2:50" ht="7.5" customHeight="1" x14ac:dyDescent="0.25">
      <c r="B10" s="58" t="s">
        <v>141</v>
      </c>
      <c r="C10" s="58"/>
      <c r="D10" s="58"/>
      <c r="E10" s="58"/>
      <c r="F10" s="58"/>
      <c r="G10" s="261"/>
      <c r="H10" s="261"/>
      <c r="I10" s="261"/>
      <c r="J10" s="261"/>
      <c r="AL10" s="309" t="s">
        <v>144</v>
      </c>
      <c r="AM10" s="309"/>
      <c r="AN10" s="309"/>
      <c r="AO10" s="309" t="s">
        <v>145</v>
      </c>
      <c r="AP10" s="309"/>
      <c r="AQ10" s="309"/>
      <c r="AR10" s="309" t="s">
        <v>142</v>
      </c>
      <c r="AS10" s="309"/>
      <c r="AT10" s="309"/>
      <c r="AU10" s="309" t="s">
        <v>143</v>
      </c>
      <c r="AV10" s="309"/>
      <c r="AW10" s="309"/>
    </row>
    <row r="11" spans="2:50" ht="7.5" customHeight="1" x14ac:dyDescent="0.25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</row>
    <row r="12" spans="2:50" ht="7.5" customHeight="1" x14ac:dyDescent="0.25"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42"/>
    </row>
    <row r="13" spans="2:50" ht="7.5" customHeight="1" x14ac:dyDescent="0.25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</row>
    <row r="14" spans="2:50" ht="7.5" customHeight="1" x14ac:dyDescent="0.25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42"/>
    </row>
    <row r="15" spans="2:50" ht="7.5" customHeight="1" x14ac:dyDescent="0.25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</row>
    <row r="16" spans="2:50" ht="7.5" customHeight="1" x14ac:dyDescent="0.2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42"/>
    </row>
    <row r="17" spans="2:50" ht="7.5" customHeight="1" x14ac:dyDescent="0.2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</row>
    <row r="18" spans="2:50" ht="7.5" customHeight="1" x14ac:dyDescent="0.25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42"/>
    </row>
    <row r="19" spans="2:50" ht="7.5" customHeight="1" x14ac:dyDescent="0.2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</row>
    <row r="20" spans="2:50" ht="7.5" customHeight="1" x14ac:dyDescent="0.25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42"/>
    </row>
    <row r="21" spans="2:50" ht="7.5" customHeight="1" x14ac:dyDescent="0.2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</row>
    <row r="22" spans="2:50" ht="7.5" customHeight="1" x14ac:dyDescent="0.25"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42"/>
    </row>
    <row r="23" spans="2:50" ht="7.5" customHeight="1" x14ac:dyDescent="0.2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</row>
    <row r="24" spans="2:50" ht="7.5" customHeight="1" x14ac:dyDescent="0.25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42"/>
    </row>
    <row r="25" spans="2:50" ht="7.5" customHeight="1" x14ac:dyDescent="0.2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</row>
    <row r="26" spans="2:50" ht="7.5" customHeight="1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42"/>
    </row>
    <row r="27" spans="2:50" ht="7.5" customHeight="1" x14ac:dyDescent="0.2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</row>
    <row r="28" spans="2:50" ht="7.5" customHeight="1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42"/>
    </row>
    <row r="29" spans="2:50" ht="7.5" customHeight="1" x14ac:dyDescent="0.2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</row>
    <row r="30" spans="2:50" ht="7.5" customHeight="1" x14ac:dyDescent="0.25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42"/>
    </row>
    <row r="31" spans="2:50" ht="7.5" customHeight="1" x14ac:dyDescent="0.25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</row>
    <row r="32" spans="2:50" ht="7.5" customHeight="1" x14ac:dyDescent="0.25"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42"/>
    </row>
    <row r="33" spans="2:50" ht="7.5" customHeight="1" x14ac:dyDescent="0.25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</row>
    <row r="34" spans="2:50" ht="7.5" customHeight="1" x14ac:dyDescent="0.25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42"/>
    </row>
    <row r="35" spans="2:50" ht="7.5" customHeight="1" x14ac:dyDescent="0.2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</row>
    <row r="36" spans="2:50" ht="7.5" customHeight="1" x14ac:dyDescent="0.25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42"/>
    </row>
    <row r="37" spans="2:50" ht="7.5" customHeight="1" x14ac:dyDescent="0.25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</row>
    <row r="38" spans="2:50" ht="7.5" customHeight="1" x14ac:dyDescent="0.25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42"/>
    </row>
    <row r="39" spans="2:50" ht="7.5" customHeight="1" x14ac:dyDescent="0.25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</row>
    <row r="40" spans="2:50" ht="7.5" customHeight="1" x14ac:dyDescent="0.25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42"/>
    </row>
    <row r="41" spans="2:50" ht="7.5" customHeight="1" x14ac:dyDescent="0.25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</row>
    <row r="42" spans="2:50" ht="7.5" customHeight="1" x14ac:dyDescent="0.25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42"/>
    </row>
    <row r="43" spans="2:50" ht="7.5" customHeight="1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</row>
    <row r="44" spans="2:50" ht="7.5" customHeight="1" x14ac:dyDescent="0.25"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42"/>
    </row>
    <row r="45" spans="2:50" ht="7.5" customHeight="1" x14ac:dyDescent="0.25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</row>
    <row r="46" spans="2:50" ht="7.5" customHeight="1" x14ac:dyDescent="0.25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42"/>
    </row>
    <row r="47" spans="2:50" ht="7.5" customHeight="1" x14ac:dyDescent="0.25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</row>
    <row r="48" spans="2:50" ht="7.5" customHeight="1" x14ac:dyDescent="0.25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42"/>
    </row>
    <row r="49" spans="2:50" ht="7.5" customHeight="1" x14ac:dyDescent="0.25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</row>
    <row r="50" spans="2:50" ht="7.5" customHeight="1" x14ac:dyDescent="0.25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42"/>
    </row>
    <row r="51" spans="2:50" ht="7.5" customHeight="1" x14ac:dyDescent="0.25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</row>
    <row r="52" spans="2:50" ht="7.5" customHeight="1" x14ac:dyDescent="0.25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42"/>
    </row>
    <row r="53" spans="2:50" ht="7.5" customHeight="1" x14ac:dyDescent="0.2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</row>
    <row r="54" spans="2:50" ht="7.5" customHeight="1" x14ac:dyDescent="0.25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42"/>
    </row>
    <row r="55" spans="2:50" ht="7.5" customHeight="1" x14ac:dyDescent="0.25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</row>
    <row r="56" spans="2:50" ht="7.5" customHeight="1" x14ac:dyDescent="0.25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42"/>
    </row>
    <row r="57" spans="2:50" ht="7.5" customHeight="1" x14ac:dyDescent="0.25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</row>
    <row r="58" spans="2:50" ht="7.5" customHeight="1" x14ac:dyDescent="0.25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42"/>
    </row>
    <row r="59" spans="2:50" ht="7.5" customHeight="1" x14ac:dyDescent="0.25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</row>
    <row r="60" spans="2:50" ht="7.5" customHeight="1" x14ac:dyDescent="0.25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42"/>
    </row>
    <row r="61" spans="2:50" ht="7.5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</row>
    <row r="62" spans="2:50" ht="7.5" customHeight="1" x14ac:dyDescent="0.25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42"/>
    </row>
    <row r="63" spans="2:50" ht="7.5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</row>
    <row r="64" spans="2:50" ht="7.5" customHeight="1" x14ac:dyDescent="0.25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42"/>
    </row>
    <row r="65" spans="2:50" ht="7.5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</row>
    <row r="66" spans="2:50" ht="7.5" customHeight="1" x14ac:dyDescent="0.25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42"/>
    </row>
    <row r="67" spans="2:50" ht="7.5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</row>
    <row r="68" spans="2:50" ht="7.5" customHeight="1" x14ac:dyDescent="0.25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42"/>
    </row>
    <row r="69" spans="2:50" ht="7.5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</row>
    <row r="70" spans="2:50" ht="7.5" customHeight="1" x14ac:dyDescent="0.25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42"/>
    </row>
    <row r="71" spans="2:50" ht="7.5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</row>
    <row r="72" spans="2:50" ht="7.5" customHeight="1" x14ac:dyDescent="0.25"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42"/>
    </row>
    <row r="73" spans="2:50" ht="7.5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</row>
    <row r="74" spans="2:50" ht="7.5" customHeight="1" x14ac:dyDescent="0.25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42"/>
    </row>
    <row r="75" spans="2:50" ht="7.5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</row>
    <row r="76" spans="2:50" ht="7.5" customHeight="1" x14ac:dyDescent="0.25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42"/>
    </row>
    <row r="77" spans="2:50" ht="7.5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</row>
    <row r="78" spans="2:50" ht="7.5" customHeight="1" x14ac:dyDescent="0.25"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42"/>
    </row>
    <row r="79" spans="2:50" ht="7.5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</row>
    <row r="80" spans="2:50" ht="7.5" customHeight="1" x14ac:dyDescent="0.25"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42"/>
    </row>
    <row r="81" spans="2:50" ht="7.5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</row>
    <row r="82" spans="2:50" ht="7.5" customHeight="1" x14ac:dyDescent="0.25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42"/>
    </row>
    <row r="83" spans="2:50" ht="7.5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304"/>
      <c r="AM83" s="304"/>
      <c r="AN83" s="304"/>
      <c r="AO83" s="304"/>
      <c r="AP83" s="304"/>
      <c r="AQ83" s="304"/>
      <c r="AR83" s="304"/>
      <c r="AS83" s="304"/>
      <c r="AT83" s="304"/>
      <c r="AU83" s="304"/>
      <c r="AV83" s="304"/>
      <c r="AW83" s="304"/>
    </row>
    <row r="84" spans="2:50" ht="7.5" customHeight="1" x14ac:dyDescent="0.25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42"/>
    </row>
    <row r="85" spans="2:50" ht="7.5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</row>
    <row r="86" spans="2:50" ht="7.5" customHeight="1" x14ac:dyDescent="0.25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42"/>
    </row>
    <row r="87" spans="2:50" ht="7.5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</row>
    <row r="88" spans="2:50" ht="7.5" customHeight="1" x14ac:dyDescent="0.25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42"/>
    </row>
    <row r="89" spans="2:50" ht="7.5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304"/>
      <c r="AM89" s="304"/>
      <c r="AN89" s="304"/>
      <c r="AO89" s="304"/>
      <c r="AP89" s="304"/>
      <c r="AQ89" s="304"/>
      <c r="AR89" s="304"/>
      <c r="AS89" s="304"/>
      <c r="AT89" s="304"/>
      <c r="AU89" s="304"/>
      <c r="AV89" s="304"/>
      <c r="AW89" s="304"/>
    </row>
    <row r="90" spans="2:50" ht="7.5" customHeight="1" x14ac:dyDescent="0.25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42"/>
    </row>
    <row r="91" spans="2:50" ht="7.5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</row>
    <row r="92" spans="2:50" ht="7.5" customHeight="1" x14ac:dyDescent="0.25"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42"/>
    </row>
    <row r="93" spans="2:50" ht="7.5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</row>
    <row r="94" spans="2:50" ht="7.5" customHeight="1" x14ac:dyDescent="0.25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42"/>
    </row>
    <row r="95" spans="2:50" ht="7.5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</row>
    <row r="96" spans="2:50" ht="7.5" customHeight="1" x14ac:dyDescent="0.25"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42"/>
    </row>
    <row r="97" spans="2:50" ht="7.5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</row>
    <row r="98" spans="2:50" ht="7.5" customHeight="1" x14ac:dyDescent="0.25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42"/>
    </row>
    <row r="99" spans="2:50" ht="7.5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304"/>
      <c r="AM99" s="304"/>
      <c r="AN99" s="304"/>
      <c r="AO99" s="307"/>
      <c r="AP99" s="307"/>
      <c r="AQ99" s="307"/>
      <c r="AR99" s="307"/>
      <c r="AS99" s="307"/>
      <c r="AT99" s="307"/>
      <c r="AU99" s="308"/>
      <c r="AV99" s="308"/>
      <c r="AW99" s="308"/>
    </row>
    <row r="100" spans="2:50" ht="7.5" customHeight="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29"/>
      <c r="AM100" s="29"/>
      <c r="AN100" s="29"/>
      <c r="AO100" s="39"/>
      <c r="AP100" s="39"/>
      <c r="AQ100" s="39"/>
      <c r="AR100" s="39"/>
      <c r="AS100" s="39"/>
      <c r="AT100" s="39"/>
      <c r="AU100" s="30"/>
      <c r="AV100" s="30"/>
      <c r="AW100" s="30"/>
    </row>
    <row r="101" spans="2:50" ht="7.5" customHeight="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29"/>
      <c r="AM101" s="29"/>
      <c r="AN101" s="29"/>
      <c r="AO101" s="39"/>
      <c r="AP101" s="39"/>
      <c r="AQ101" s="39"/>
      <c r="AR101" s="39"/>
      <c r="AS101" s="39"/>
      <c r="AT101" s="39"/>
      <c r="AU101" s="30"/>
      <c r="AV101" s="30"/>
      <c r="AW101" s="30"/>
    </row>
    <row r="102" spans="2:50" ht="7.5" customHeight="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29"/>
      <c r="AM102" s="29"/>
      <c r="AN102" s="29"/>
      <c r="AO102" s="39"/>
      <c r="AP102" s="39"/>
      <c r="AQ102" s="39"/>
      <c r="AR102" s="39"/>
      <c r="AS102" s="39"/>
      <c r="AT102" s="39"/>
      <c r="AU102" s="30"/>
      <c r="AV102" s="30"/>
      <c r="AW102" s="30"/>
    </row>
    <row r="103" spans="2:50" ht="7.5" customHeight="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29"/>
      <c r="AM103" s="29"/>
      <c r="AN103" s="29"/>
      <c r="AO103" s="39"/>
      <c r="AP103" s="39"/>
      <c r="AQ103" s="39"/>
      <c r="AR103" s="39"/>
      <c r="AS103" s="39"/>
      <c r="AT103" s="39"/>
      <c r="AU103" s="30"/>
      <c r="AV103" s="30"/>
      <c r="AW103" s="30"/>
    </row>
    <row r="104" spans="2:50" ht="7.5" customHeight="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29"/>
      <c r="AM104" s="29"/>
      <c r="AN104" s="29"/>
      <c r="AO104" s="39"/>
      <c r="AP104" s="39"/>
      <c r="AQ104" s="39"/>
      <c r="AR104" s="39"/>
      <c r="AS104" s="39"/>
      <c r="AT104" s="39"/>
      <c r="AU104" s="30"/>
      <c r="AV104" s="30"/>
      <c r="AW104" s="30"/>
    </row>
    <row r="105" spans="2:50" ht="7.5" customHeight="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29"/>
      <c r="AM105" s="29"/>
      <c r="AN105" s="29"/>
      <c r="AO105" s="39"/>
      <c r="AP105" s="39"/>
      <c r="AQ105" s="39"/>
      <c r="AR105" s="39"/>
      <c r="AS105" s="39"/>
      <c r="AT105" s="39"/>
      <c r="AU105" s="30"/>
      <c r="AV105" s="30"/>
      <c r="AW105" s="30"/>
    </row>
    <row r="106" spans="2:50" ht="7.5" customHeight="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29"/>
      <c r="AM106" s="29"/>
      <c r="AN106" s="29"/>
      <c r="AO106" s="39"/>
      <c r="AP106" s="39"/>
      <c r="AQ106" s="39"/>
      <c r="AR106" s="39"/>
      <c r="AS106" s="39"/>
      <c r="AT106" s="39"/>
      <c r="AU106" s="30"/>
      <c r="AV106" s="30"/>
      <c r="AW106" s="30"/>
    </row>
  </sheetData>
  <sheetProtection sheet="1" objects="1" scenarios="1" selectLockedCells="1"/>
  <customSheetViews>
    <customSheetView guid="{06AAA7C2-3293-4B58-B4C9-CC8FD6FA4C78}">
      <selection sqref="A1:XFD1048576"/>
      <pageMargins left="0.7" right="0.7" top="0.75" bottom="0.75" header="0.3" footer="0.3"/>
    </customSheetView>
  </customSheetViews>
  <mergeCells count="257">
    <mergeCell ref="B2:F2"/>
    <mergeCell ref="AF2:AN2"/>
    <mergeCell ref="AM4:AN5"/>
    <mergeCell ref="B10:J10"/>
    <mergeCell ref="Q7:R8"/>
    <mergeCell ref="T7:U8"/>
    <mergeCell ref="W7:X8"/>
    <mergeCell ref="Z7:AA8"/>
    <mergeCell ref="AC7:AD8"/>
    <mergeCell ref="Q4:R5"/>
    <mergeCell ref="T4:U5"/>
    <mergeCell ref="W4:X5"/>
    <mergeCell ref="Z4:AA5"/>
    <mergeCell ref="AC4:AD5"/>
    <mergeCell ref="B4:C5"/>
    <mergeCell ref="B7:C8"/>
    <mergeCell ref="E4:F5"/>
    <mergeCell ref="H4:I5"/>
    <mergeCell ref="K4:L5"/>
    <mergeCell ref="N4:O5"/>
    <mergeCell ref="E7:F8"/>
    <mergeCell ref="H7:I8"/>
    <mergeCell ref="K7:L8"/>
    <mergeCell ref="N7:O8"/>
    <mergeCell ref="B11:AK12"/>
    <mergeCell ref="AL11:AN12"/>
    <mergeCell ref="AO11:AQ12"/>
    <mergeCell ref="AR11:AT12"/>
    <mergeCell ref="AU11:AW12"/>
    <mergeCell ref="AR10:AT10"/>
    <mergeCell ref="AU10:AW10"/>
    <mergeCell ref="AL10:AN10"/>
    <mergeCell ref="AO10:AQ10"/>
    <mergeCell ref="B15:AK16"/>
    <mergeCell ref="AL15:AN16"/>
    <mergeCell ref="AO15:AQ16"/>
    <mergeCell ref="AR15:AT16"/>
    <mergeCell ref="AU15:AW16"/>
    <mergeCell ref="B13:AK14"/>
    <mergeCell ref="AL13:AN14"/>
    <mergeCell ref="AO13:AQ14"/>
    <mergeCell ref="AR13:AT14"/>
    <mergeCell ref="AU13:AW14"/>
    <mergeCell ref="B19:AK20"/>
    <mergeCell ref="AL19:AN20"/>
    <mergeCell ref="AO19:AQ20"/>
    <mergeCell ref="AR19:AT20"/>
    <mergeCell ref="AU19:AW20"/>
    <mergeCell ref="B17:AK18"/>
    <mergeCell ref="AL17:AN18"/>
    <mergeCell ref="AO17:AQ18"/>
    <mergeCell ref="AR17:AT18"/>
    <mergeCell ref="AU17:AW18"/>
    <mergeCell ref="B23:AK24"/>
    <mergeCell ref="AL23:AN24"/>
    <mergeCell ref="AO23:AQ24"/>
    <mergeCell ref="AR23:AT24"/>
    <mergeCell ref="AU23:AW24"/>
    <mergeCell ref="B21:AK22"/>
    <mergeCell ref="AL21:AN22"/>
    <mergeCell ref="AO21:AQ22"/>
    <mergeCell ref="AR21:AT22"/>
    <mergeCell ref="AU21:AW22"/>
    <mergeCell ref="B27:AK28"/>
    <mergeCell ref="AL27:AN28"/>
    <mergeCell ref="AO27:AQ28"/>
    <mergeCell ref="AR27:AT28"/>
    <mergeCell ref="AU27:AW28"/>
    <mergeCell ref="B25:AK26"/>
    <mergeCell ref="AL25:AN26"/>
    <mergeCell ref="AO25:AQ26"/>
    <mergeCell ref="AR25:AT26"/>
    <mergeCell ref="AU25:AW26"/>
    <mergeCell ref="B31:AK32"/>
    <mergeCell ref="AL31:AN32"/>
    <mergeCell ref="AO31:AQ32"/>
    <mergeCell ref="AR31:AT32"/>
    <mergeCell ref="AU31:AW32"/>
    <mergeCell ref="B29:AK30"/>
    <mergeCell ref="AL29:AN30"/>
    <mergeCell ref="AO29:AQ30"/>
    <mergeCell ref="AR29:AT30"/>
    <mergeCell ref="AU29:AW30"/>
    <mergeCell ref="B35:AK36"/>
    <mergeCell ref="AL35:AN36"/>
    <mergeCell ref="AO35:AQ36"/>
    <mergeCell ref="AR35:AT36"/>
    <mergeCell ref="AU35:AW36"/>
    <mergeCell ref="B33:AK34"/>
    <mergeCell ref="AL33:AN34"/>
    <mergeCell ref="AO33:AQ34"/>
    <mergeCell ref="AR33:AT34"/>
    <mergeCell ref="AU33:AW34"/>
    <mergeCell ref="B39:AK40"/>
    <mergeCell ref="AL39:AN40"/>
    <mergeCell ref="AO39:AQ40"/>
    <mergeCell ref="AR39:AT40"/>
    <mergeCell ref="AU39:AW40"/>
    <mergeCell ref="B37:AK38"/>
    <mergeCell ref="AL37:AN38"/>
    <mergeCell ref="AO37:AQ38"/>
    <mergeCell ref="AR37:AT38"/>
    <mergeCell ref="AU37:AW38"/>
    <mergeCell ref="B43:AK44"/>
    <mergeCell ref="AL43:AN44"/>
    <mergeCell ref="AO43:AQ44"/>
    <mergeCell ref="AR43:AT44"/>
    <mergeCell ref="AU43:AW44"/>
    <mergeCell ref="B41:AK42"/>
    <mergeCell ref="AL41:AN42"/>
    <mergeCell ref="AO41:AQ42"/>
    <mergeCell ref="AR41:AT42"/>
    <mergeCell ref="AU41:AW42"/>
    <mergeCell ref="B47:AK48"/>
    <mergeCell ref="AL47:AN48"/>
    <mergeCell ref="AO47:AQ48"/>
    <mergeCell ref="AR47:AT48"/>
    <mergeCell ref="AU47:AW48"/>
    <mergeCell ref="B45:AK46"/>
    <mergeCell ref="AL45:AN46"/>
    <mergeCell ref="AO45:AQ46"/>
    <mergeCell ref="AR45:AT46"/>
    <mergeCell ref="AU45:AW46"/>
    <mergeCell ref="B51:AK52"/>
    <mergeCell ref="AL51:AN52"/>
    <mergeCell ref="AO51:AQ52"/>
    <mergeCell ref="AR51:AT52"/>
    <mergeCell ref="AU51:AW52"/>
    <mergeCell ref="B49:AK50"/>
    <mergeCell ref="AL49:AN50"/>
    <mergeCell ref="AO49:AQ50"/>
    <mergeCell ref="AR49:AT50"/>
    <mergeCell ref="AU49:AW50"/>
    <mergeCell ref="B55:AK56"/>
    <mergeCell ref="AL55:AN56"/>
    <mergeCell ref="AO55:AQ56"/>
    <mergeCell ref="AR55:AT56"/>
    <mergeCell ref="AU55:AW56"/>
    <mergeCell ref="B53:AK54"/>
    <mergeCell ref="AL53:AN54"/>
    <mergeCell ref="AO53:AQ54"/>
    <mergeCell ref="AR53:AT54"/>
    <mergeCell ref="AU53:AW54"/>
    <mergeCell ref="B59:AK60"/>
    <mergeCell ref="AL59:AN60"/>
    <mergeCell ref="AO59:AQ60"/>
    <mergeCell ref="AR59:AT60"/>
    <mergeCell ref="AU59:AW60"/>
    <mergeCell ref="B57:AK58"/>
    <mergeCell ref="AL57:AN58"/>
    <mergeCell ref="AO57:AQ58"/>
    <mergeCell ref="AR57:AT58"/>
    <mergeCell ref="AU57:AW58"/>
    <mergeCell ref="B63:AK64"/>
    <mergeCell ref="AL63:AN64"/>
    <mergeCell ref="AO63:AQ64"/>
    <mergeCell ref="AR63:AT64"/>
    <mergeCell ref="AU63:AW64"/>
    <mergeCell ref="B61:AK62"/>
    <mergeCell ref="AL61:AN62"/>
    <mergeCell ref="AO61:AQ62"/>
    <mergeCell ref="AR61:AT62"/>
    <mergeCell ref="AU61:AW62"/>
    <mergeCell ref="B67:AK68"/>
    <mergeCell ref="AL67:AN68"/>
    <mergeCell ref="AO67:AQ68"/>
    <mergeCell ref="AR67:AT68"/>
    <mergeCell ref="AU67:AW68"/>
    <mergeCell ref="B65:AK66"/>
    <mergeCell ref="AL65:AN66"/>
    <mergeCell ref="AO65:AQ66"/>
    <mergeCell ref="AR65:AT66"/>
    <mergeCell ref="AU65:AW66"/>
    <mergeCell ref="B71:AK72"/>
    <mergeCell ref="AL71:AN72"/>
    <mergeCell ref="AO71:AQ72"/>
    <mergeCell ref="AR71:AT72"/>
    <mergeCell ref="AU71:AW72"/>
    <mergeCell ref="B69:AK70"/>
    <mergeCell ref="AL69:AN70"/>
    <mergeCell ref="AO69:AQ70"/>
    <mergeCell ref="AR69:AT70"/>
    <mergeCell ref="AU69:AW70"/>
    <mergeCell ref="B75:AK76"/>
    <mergeCell ref="AL75:AN76"/>
    <mergeCell ref="AO75:AQ76"/>
    <mergeCell ref="AR75:AT76"/>
    <mergeCell ref="AU75:AW76"/>
    <mergeCell ref="B73:AK74"/>
    <mergeCell ref="AL73:AN74"/>
    <mergeCell ref="AO73:AQ74"/>
    <mergeCell ref="AR73:AT74"/>
    <mergeCell ref="AU73:AW74"/>
    <mergeCell ref="B79:AK80"/>
    <mergeCell ref="AL79:AN80"/>
    <mergeCell ref="AO79:AQ80"/>
    <mergeCell ref="AR79:AT80"/>
    <mergeCell ref="AU79:AW80"/>
    <mergeCell ref="B77:AK78"/>
    <mergeCell ref="AL77:AN78"/>
    <mergeCell ref="AO77:AQ78"/>
    <mergeCell ref="AR77:AT78"/>
    <mergeCell ref="AU77:AW78"/>
    <mergeCell ref="B83:AK84"/>
    <mergeCell ref="AL83:AN84"/>
    <mergeCell ref="AO83:AQ84"/>
    <mergeCell ref="AR83:AT84"/>
    <mergeCell ref="AU83:AW84"/>
    <mergeCell ref="B81:AK82"/>
    <mergeCell ref="AL81:AN82"/>
    <mergeCell ref="AO81:AQ82"/>
    <mergeCell ref="AR81:AT82"/>
    <mergeCell ref="AU81:AW82"/>
    <mergeCell ref="B87:AK88"/>
    <mergeCell ref="AL87:AN88"/>
    <mergeCell ref="AO87:AQ88"/>
    <mergeCell ref="AR87:AT88"/>
    <mergeCell ref="AU87:AW88"/>
    <mergeCell ref="B85:AK86"/>
    <mergeCell ref="AL85:AN86"/>
    <mergeCell ref="AO85:AQ86"/>
    <mergeCell ref="AR85:AT86"/>
    <mergeCell ref="AU85:AW86"/>
    <mergeCell ref="AP2:AX2"/>
    <mergeCell ref="AV4:AW5"/>
    <mergeCell ref="AP4:AQ5"/>
    <mergeCell ref="AP7:AQ8"/>
    <mergeCell ref="B99:AK99"/>
    <mergeCell ref="AL99:AN99"/>
    <mergeCell ref="AO99:AQ99"/>
    <mergeCell ref="AR99:AT99"/>
    <mergeCell ref="AU99:AW99"/>
    <mergeCell ref="B95:AK96"/>
    <mergeCell ref="B97:AK98"/>
    <mergeCell ref="AL97:AN98"/>
    <mergeCell ref="AO97:AQ98"/>
    <mergeCell ref="AR97:AT98"/>
    <mergeCell ref="AU97:AW98"/>
    <mergeCell ref="B89:AK90"/>
    <mergeCell ref="B91:AK92"/>
    <mergeCell ref="B93:AK94"/>
    <mergeCell ref="AL89:AN90"/>
    <mergeCell ref="AO89:AQ90"/>
    <mergeCell ref="AR89:AT90"/>
    <mergeCell ref="AU89:AW90"/>
    <mergeCell ref="AL91:AN92"/>
    <mergeCell ref="AO91:AQ92"/>
    <mergeCell ref="AR91:AT92"/>
    <mergeCell ref="AU91:AW92"/>
    <mergeCell ref="AL93:AN94"/>
    <mergeCell ref="AO93:AQ94"/>
    <mergeCell ref="AR93:AT94"/>
    <mergeCell ref="AU93:AW94"/>
    <mergeCell ref="AL95:AN96"/>
    <mergeCell ref="AO95:AQ96"/>
    <mergeCell ref="AR95:AT96"/>
    <mergeCell ref="AU95:AW96"/>
  </mergeCells>
  <dataValidations count="2">
    <dataValidation type="list" allowBlank="1" showInputMessage="1" showErrorMessage="1" sqref="AU99:AW106">
      <formula1>"action,bonus,reaction,long"</formula1>
    </dataValidation>
    <dataValidation type="list" allowBlank="1" showInputMessage="1" showErrorMessage="1" sqref="AP4:AQ5">
      <formula1>"-,FOR,DEX,CON,INT,SAG,CHA"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14</vt:i4>
      </vt:variant>
    </vt:vector>
  </HeadingPairs>
  <TitlesOfParts>
    <vt:vector size="26" baseType="lpstr">
      <vt:lpstr>Notes</vt:lpstr>
      <vt:lpstr>Recto</vt:lpstr>
      <vt:lpstr>Verso</vt:lpstr>
      <vt:lpstr>Informations</vt:lpstr>
      <vt:lpstr>Skills - JS - OM - Lang</vt:lpstr>
      <vt:lpstr>Progression</vt:lpstr>
      <vt:lpstr>Attaques</vt:lpstr>
      <vt:lpstr>Niv 1 Construction Perso</vt:lpstr>
      <vt:lpstr>Sorts</vt:lpstr>
      <vt:lpstr>Brouillon</vt:lpstr>
      <vt:lpstr>Tables</vt:lpstr>
      <vt:lpstr>vierge</vt:lpstr>
      <vt:lpstr>charisme</vt:lpstr>
      <vt:lpstr>constitution</vt:lpstr>
      <vt:lpstr>dexterite</vt:lpstr>
      <vt:lpstr>force</vt:lpstr>
      <vt:lpstr>intelligence</vt:lpstr>
      <vt:lpstr>maitrise</vt:lpstr>
      <vt:lpstr>mod_cha</vt:lpstr>
      <vt:lpstr>mod_con</vt:lpstr>
      <vt:lpstr>mod_dex</vt:lpstr>
      <vt:lpstr>mod_for</vt:lpstr>
      <vt:lpstr>mod_int</vt:lpstr>
      <vt:lpstr>mod_sag</vt:lpstr>
      <vt:lpstr>niveau</vt:lpstr>
      <vt:lpstr>sagesse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 Manuel</dc:creator>
  <cp:lastModifiedBy>manu</cp:lastModifiedBy>
  <cp:lastPrinted>2014-08-21T15:45:54Z</cp:lastPrinted>
  <dcterms:created xsi:type="dcterms:W3CDTF">2014-07-25T14:27:37Z</dcterms:created>
  <dcterms:modified xsi:type="dcterms:W3CDTF">2014-12-23T15:31:56Z</dcterms:modified>
</cp:coreProperties>
</file>